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120" windowWidth="21960" windowHeight="9552"/>
  </bookViews>
  <sheets>
    <sheet name="ADMTVA (a)" sheetId="1" r:id="rId1"/>
  </sheets>
  <externalReferences>
    <externalReference r:id="rId2"/>
  </externalReferences>
  <definedNames>
    <definedName name="AÑOA">[1]ENTORNO!$B$18</definedName>
    <definedName name="AÑOP">[1]ENTORNO!$B$17</definedName>
    <definedName name="_xlnm.Print_Area" localSheetId="0">'ADMTVA (a)'!$B$1:$H$133</definedName>
    <definedName name="FACTOR">[1]ENTORNO!$D$13</definedName>
    <definedName name="Factor_de_Actualizacion_para_llevar_a_pesos_constantes_los">"B/G"</definedName>
    <definedName name="_xlnm.Print_Titles" localSheetId="0">'ADMTVA (a)'!$1:$12</definedName>
  </definedNames>
  <calcPr calcId="145621"/>
</workbook>
</file>

<file path=xl/calcChain.xml><?xml version="1.0" encoding="utf-8"?>
<calcChain xmlns="http://schemas.openxmlformats.org/spreadsheetml/2006/main">
  <c r="H126" i="1" l="1"/>
  <c r="H125" i="1"/>
  <c r="H124" i="1"/>
  <c r="H123" i="1"/>
  <c r="H122" i="1"/>
  <c r="H121" i="1"/>
  <c r="H120" i="1"/>
  <c r="H119" i="1"/>
  <c r="H118" i="1"/>
  <c r="H117" i="1"/>
  <c r="G115" i="1"/>
  <c r="G114" i="1" s="1"/>
  <c r="G113" i="1" s="1"/>
  <c r="G112" i="1" s="1"/>
  <c r="G111" i="1" s="1"/>
  <c r="F115" i="1"/>
  <c r="F114" i="1" s="1"/>
  <c r="F113" i="1" s="1"/>
  <c r="F112" i="1" s="1"/>
  <c r="F111" i="1" s="1"/>
  <c r="H116" i="1"/>
  <c r="H115" i="1" s="1"/>
  <c r="H114" i="1" s="1"/>
  <c r="H113" i="1" s="1"/>
  <c r="H112" i="1" s="1"/>
  <c r="H111" i="1" s="1"/>
  <c r="C115" i="1"/>
  <c r="C114" i="1" s="1"/>
  <c r="C113" i="1" s="1"/>
  <c r="C112" i="1" s="1"/>
  <c r="C111" i="1" s="1"/>
  <c r="G108" i="1"/>
  <c r="G107" i="1" s="1"/>
  <c r="G106" i="1" s="1"/>
  <c r="G104" i="1" s="1"/>
  <c r="F108" i="1"/>
  <c r="F107" i="1" s="1"/>
  <c r="F106" i="1" s="1"/>
  <c r="F104" i="1" s="1"/>
  <c r="H109" i="1"/>
  <c r="H108" i="1" s="1"/>
  <c r="H107" i="1" s="1"/>
  <c r="H106" i="1" s="1"/>
  <c r="H104" i="1" s="1"/>
  <c r="C108" i="1"/>
  <c r="C107" i="1" s="1"/>
  <c r="C106" i="1" s="1"/>
  <c r="C104" i="1" s="1"/>
  <c r="H102" i="1"/>
  <c r="G100" i="1"/>
  <c r="G99" i="1" s="1"/>
  <c r="G98" i="1" s="1"/>
  <c r="F100" i="1"/>
  <c r="F99" i="1" s="1"/>
  <c r="F98" i="1" s="1"/>
  <c r="H101" i="1"/>
  <c r="H100" i="1" s="1"/>
  <c r="H99" i="1" s="1"/>
  <c r="H98" i="1" s="1"/>
  <c r="C100" i="1"/>
  <c r="C99" i="1" s="1"/>
  <c r="C98" i="1" s="1"/>
  <c r="H96" i="1"/>
  <c r="H95" i="1"/>
  <c r="G93" i="1"/>
  <c r="F93" i="1"/>
  <c r="H94" i="1"/>
  <c r="H93" i="1" s="1"/>
  <c r="C93" i="1"/>
  <c r="H92" i="1"/>
  <c r="H91" i="1"/>
  <c r="G89" i="1"/>
  <c r="F89" i="1"/>
  <c r="H90" i="1"/>
  <c r="H89" i="1" s="1"/>
  <c r="C89" i="1"/>
  <c r="H88" i="1"/>
  <c r="H87" i="1"/>
  <c r="H86" i="1"/>
  <c r="H85" i="1"/>
  <c r="G84" i="1"/>
  <c r="F84" i="1"/>
  <c r="E84" i="1"/>
  <c r="C84" i="1"/>
  <c r="H83" i="1"/>
  <c r="G81" i="1"/>
  <c r="F81" i="1"/>
  <c r="H82" i="1"/>
  <c r="C81" i="1"/>
  <c r="H80" i="1"/>
  <c r="H79" i="1"/>
  <c r="G77" i="1"/>
  <c r="F77" i="1"/>
  <c r="H78" i="1"/>
  <c r="C77" i="1"/>
  <c r="H76" i="1"/>
  <c r="H75" i="1"/>
  <c r="G73" i="1"/>
  <c r="F73" i="1"/>
  <c r="H74" i="1"/>
  <c r="C73" i="1"/>
  <c r="G71" i="1"/>
  <c r="F71" i="1"/>
  <c r="H72" i="1"/>
  <c r="H71" i="1" s="1"/>
  <c r="C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G52" i="1"/>
  <c r="G51" i="1" s="1"/>
  <c r="F52" i="1"/>
  <c r="H54" i="1"/>
  <c r="C52" i="1"/>
  <c r="H53" i="1"/>
  <c r="H50" i="1"/>
  <c r="H49" i="1"/>
  <c r="H48" i="1"/>
  <c r="H47" i="1"/>
  <c r="H46" i="1"/>
  <c r="H45" i="1"/>
  <c r="G43" i="1"/>
  <c r="F43" i="1"/>
  <c r="H44" i="1"/>
  <c r="H43" i="1" s="1"/>
  <c r="C43" i="1"/>
  <c r="H42" i="1"/>
  <c r="H41" i="1"/>
  <c r="F17" i="1"/>
  <c r="H40" i="1"/>
  <c r="H39" i="1"/>
  <c r="H38" i="1"/>
  <c r="H37" i="1"/>
  <c r="G35" i="1"/>
  <c r="F35" i="1"/>
  <c r="H36" i="1"/>
  <c r="C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C17" i="1"/>
  <c r="H17" i="1" l="1"/>
  <c r="G17" i="1"/>
  <c r="C16" i="1"/>
  <c r="F16" i="1"/>
  <c r="H52" i="1"/>
  <c r="C51" i="1"/>
  <c r="H35" i="1"/>
  <c r="H73" i="1"/>
  <c r="H77" i="1"/>
  <c r="H81" i="1"/>
  <c r="H84" i="1"/>
  <c r="F51" i="1"/>
  <c r="D19" i="1"/>
  <c r="D21" i="1"/>
  <c r="D23" i="1"/>
  <c r="D25" i="1"/>
  <c r="D27" i="1"/>
  <c r="D29" i="1"/>
  <c r="D31" i="1"/>
  <c r="D33" i="1"/>
  <c r="D37" i="1"/>
  <c r="D39" i="1"/>
  <c r="D41" i="1"/>
  <c r="D45" i="1"/>
  <c r="D47" i="1"/>
  <c r="D49" i="1"/>
  <c r="D53" i="1"/>
  <c r="D55" i="1"/>
  <c r="D57" i="1"/>
  <c r="D59" i="1"/>
  <c r="D61" i="1"/>
  <c r="D63" i="1"/>
  <c r="D65" i="1"/>
  <c r="D67" i="1"/>
  <c r="D69" i="1"/>
  <c r="D75" i="1"/>
  <c r="D79" i="1"/>
  <c r="D83" i="1"/>
  <c r="D85" i="1"/>
  <c r="D87" i="1"/>
  <c r="D91" i="1"/>
  <c r="D95" i="1"/>
  <c r="D102" i="1"/>
  <c r="D117" i="1"/>
  <c r="D119" i="1"/>
  <c r="D121" i="1"/>
  <c r="D123" i="1"/>
  <c r="D125" i="1"/>
  <c r="E71" i="1"/>
  <c r="E73" i="1"/>
  <c r="E77" i="1"/>
  <c r="E81" i="1"/>
  <c r="E89" i="1"/>
  <c r="E93" i="1"/>
  <c r="E100" i="1"/>
  <c r="E99" i="1" s="1"/>
  <c r="E98" i="1" s="1"/>
  <c r="E108" i="1"/>
  <c r="E107" i="1" s="1"/>
  <c r="E106" i="1" s="1"/>
  <c r="E104" i="1" s="1"/>
  <c r="E115" i="1"/>
  <c r="E114" i="1" s="1"/>
  <c r="E113" i="1" s="1"/>
  <c r="E112" i="1" s="1"/>
  <c r="E111" i="1" s="1"/>
  <c r="E52" i="1"/>
  <c r="E51" i="1" s="1"/>
  <c r="E17" i="1"/>
  <c r="E43" i="1"/>
  <c r="E35" i="1"/>
  <c r="D18" i="1"/>
  <c r="D20" i="1"/>
  <c r="D22" i="1"/>
  <c r="D24" i="1"/>
  <c r="D26" i="1"/>
  <c r="D28" i="1"/>
  <c r="D30" i="1"/>
  <c r="D32" i="1"/>
  <c r="D34" i="1"/>
  <c r="D36" i="1"/>
  <c r="D35" i="1" s="1"/>
  <c r="D38" i="1"/>
  <c r="D40" i="1"/>
  <c r="D42" i="1"/>
  <c r="D44" i="1"/>
  <c r="D43" i="1" s="1"/>
  <c r="D46" i="1"/>
  <c r="D48" i="1"/>
  <c r="D50" i="1"/>
  <c r="D54" i="1"/>
  <c r="D56" i="1"/>
  <c r="D58" i="1"/>
  <c r="D60" i="1"/>
  <c r="D62" i="1"/>
  <c r="D64" i="1"/>
  <c r="D66" i="1"/>
  <c r="D68" i="1"/>
  <c r="D70" i="1"/>
  <c r="D72" i="1"/>
  <c r="D71" i="1" s="1"/>
  <c r="D74" i="1"/>
  <c r="D76" i="1"/>
  <c r="D78" i="1"/>
  <c r="D77" i="1" s="1"/>
  <c r="D80" i="1"/>
  <c r="D82" i="1"/>
  <c r="D81" i="1" s="1"/>
  <c r="D86" i="1"/>
  <c r="D88" i="1"/>
  <c r="D90" i="1"/>
  <c r="D92" i="1"/>
  <c r="D94" i="1"/>
  <c r="D96" i="1"/>
  <c r="D101" i="1"/>
  <c r="D109" i="1"/>
  <c r="D108" i="1" s="1"/>
  <c r="D107" i="1" s="1"/>
  <c r="D106" i="1" s="1"/>
  <c r="D104" i="1" s="1"/>
  <c r="D116" i="1"/>
  <c r="D118" i="1"/>
  <c r="D120" i="1"/>
  <c r="D122" i="1"/>
  <c r="D124" i="1"/>
  <c r="D126" i="1"/>
  <c r="D73" i="1" l="1"/>
  <c r="D100" i="1"/>
  <c r="D99" i="1" s="1"/>
  <c r="D98" i="1" s="1"/>
  <c r="D84" i="1"/>
  <c r="D52" i="1"/>
  <c r="D93" i="1"/>
  <c r="D17" i="1"/>
  <c r="H51" i="1"/>
  <c r="D89" i="1"/>
  <c r="E16" i="1"/>
  <c r="E15" i="1" s="1"/>
  <c r="E14" i="1" s="1"/>
  <c r="E13" i="1" s="1"/>
  <c r="E133" i="1" s="1"/>
  <c r="F15" i="1"/>
  <c r="F14" i="1" s="1"/>
  <c r="F13" i="1" s="1"/>
  <c r="F133" i="1" s="1"/>
  <c r="C15" i="1"/>
  <c r="C14" i="1" s="1"/>
  <c r="C13" i="1" s="1"/>
  <c r="C133" i="1" s="1"/>
  <c r="G16" i="1"/>
  <c r="G15" i="1" s="1"/>
  <c r="G14" i="1" s="1"/>
  <c r="G13" i="1" s="1"/>
  <c r="G133" i="1" s="1"/>
  <c r="D115" i="1"/>
  <c r="D114" i="1" s="1"/>
  <c r="D113" i="1" s="1"/>
  <c r="D112" i="1" s="1"/>
  <c r="D111" i="1" s="1"/>
  <c r="H16" i="1"/>
  <c r="H15" i="1" l="1"/>
  <c r="H14" i="1" s="1"/>
  <c r="H13" i="1" s="1"/>
  <c r="H133" i="1" s="1"/>
  <c r="D51" i="1"/>
  <c r="D16" i="1"/>
  <c r="D15" i="1" l="1"/>
  <c r="D14" i="1" s="1"/>
  <c r="D13" i="1" s="1"/>
  <c r="D133" i="1" s="1"/>
</calcChain>
</file>

<file path=xl/sharedStrings.xml><?xml version="1.0" encoding="utf-8"?>
<sst xmlns="http://schemas.openxmlformats.org/spreadsheetml/2006/main" count="134" uniqueCount="133">
  <si>
    <t>GOBIERNO DEL ESTADO DE QUINTANA ROO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</si>
  <si>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</si>
  <si>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</si>
  <si>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</si>
  <si>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</si>
  <si>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</si>
  <si>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</si>
  <si>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</si>
  <si>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 /Reducciones</t>
  </si>
  <si>
    <t>Modificado</t>
  </si>
  <si>
    <t>Devengado</t>
  </si>
  <si>
    <t>Pagado</t>
  </si>
  <si>
    <t>Estado de Quintana Roo</t>
  </si>
  <si>
    <t>Sector Público No Financiero del Estado</t>
  </si>
  <si>
    <t>Gobierno General del Estado de Quintana Roo</t>
  </si>
  <si>
    <t>Gobierno del Estado de Quintana Roo</t>
  </si>
  <si>
    <t>Poder Ejecutivo</t>
  </si>
  <si>
    <t xml:space="preserve">Despacho de la Gobernadora del Estado                                                                                                                 </t>
  </si>
  <si>
    <t xml:space="preserve">Secretaría de Obras Públicas                                                                                                                          </t>
  </si>
  <si>
    <t xml:space="preserve">Secretaría de Gobierno                                                                                                                                </t>
  </si>
  <si>
    <t xml:space="preserve">Consejería Jurídica del Poder Ejecutivo                                                                                                               </t>
  </si>
  <si>
    <t xml:space="preserve">Secretaría de Finanzas y Planeación                                                                                                                   </t>
  </si>
  <si>
    <t xml:space="preserve">Secretaría de Desarrollo Territorial Urbano Sustentable                                                                                               </t>
  </si>
  <si>
    <t xml:space="preserve">Secretaría de Turismo                                                                                                                                 </t>
  </si>
  <si>
    <t xml:space="preserve">Secretaría de Educación                                                                                                                               </t>
  </si>
  <si>
    <t xml:space="preserve">Secretaría de Desarrollo Económico                                                                                                                    </t>
  </si>
  <si>
    <t xml:space="preserve">Secretaría de la Contraloría                                                                                                                          </t>
  </si>
  <si>
    <t xml:space="preserve">Secretaría de Salud                                                                                                                                   </t>
  </si>
  <si>
    <t xml:space="preserve">Secretaría de Desarrollo Agropecuario, Rural y Pesca                                                                                                  </t>
  </si>
  <si>
    <t xml:space="preserve">Secretaría de Ecología y Medio Ambiente                                                                                                               </t>
  </si>
  <si>
    <t xml:space="preserve">Secretaría de Bienestar                                                                                                                               </t>
  </si>
  <si>
    <t xml:space="preserve">Secretaría del Trabajo y Previsión Social                                                                                                             </t>
  </si>
  <si>
    <t xml:space="preserve">Secretaría de Seguridad Ciudadana                                                                                                                     </t>
  </si>
  <si>
    <t xml:space="preserve">Secretaría de las Mujeres                                                                                                                             </t>
  </si>
  <si>
    <t>Ramos Generales</t>
  </si>
  <si>
    <t>Bienes Muebles, Inmuebles e Intangibles</t>
  </si>
  <si>
    <t>Inversión Pública del Estado</t>
  </si>
  <si>
    <t>Reserva de Contingencia</t>
  </si>
  <si>
    <t>Provisiones Financieras</t>
  </si>
  <si>
    <t>Deuda Pública</t>
  </si>
  <si>
    <t>Poder Legislativo</t>
  </si>
  <si>
    <t>Poder Judicial</t>
  </si>
  <si>
    <t xml:space="preserve">Autónomos </t>
  </si>
  <si>
    <t xml:space="preserve">Instituto Electoral de Quintana Roo                                                                                                                   </t>
  </si>
  <si>
    <t xml:space="preserve">Comisión de los Derechos Humanos del Estado de Quintana Roo                                                                                           </t>
  </si>
  <si>
    <t xml:space="preserve">Tribunal Electoral de Quintana Roo                                                                                                                    </t>
  </si>
  <si>
    <t xml:space="preserve">Instituto de Acceso a la Información y Protección de Datos Personales de Quintana Roo                                                                 </t>
  </si>
  <si>
    <t xml:space="preserve">Fiscalía General del Estado                                                                                                                           </t>
  </si>
  <si>
    <t xml:space="preserve">Tribunal de Justicia Administrativa  y Anticorrupción del Estado de Quintana Roo                                                                      </t>
  </si>
  <si>
    <t xml:space="preserve">Fiscalía Especializada en Combate a la Corrupción del Estado de Quintana Roo                                                                          </t>
  </si>
  <si>
    <t>Entidades Paraestatales y Fideicomisos No Empresariales y No Financieros</t>
  </si>
  <si>
    <t>Sector Educación</t>
  </si>
  <si>
    <t xml:space="preserve">Servicios Educativos de Quintana Roo                                                                                                                  </t>
  </si>
  <si>
    <t xml:space="preserve">Colegio de Bachilleres del Estado de Quintana Roo                                                                                                     </t>
  </si>
  <si>
    <t>Centro de Estudios de Bachillerato Técnico Eva Sámano de López Mateos</t>
  </si>
  <si>
    <t xml:space="preserve">Colegio de Estudios Científicos y Tecnológicos del Estado de Quintana Roo                                                                             </t>
  </si>
  <si>
    <t xml:space="preserve">Colegio de Educación Profesional Técnica del Estado de Quintana Roo                                                                                   </t>
  </si>
  <si>
    <t xml:space="preserve">Instituto de Capacitación para el Trabajo del Estado de Quintana Roo                                                                  </t>
  </si>
  <si>
    <t xml:space="preserve">Instituto Estatal para la Educación de Jóvenes y Adultos                                                                                              </t>
  </si>
  <si>
    <t xml:space="preserve">Instituto Tecnológico Superior de Felipe Carrillo Puerto                                                                                              </t>
  </si>
  <si>
    <t xml:space="preserve">Universidad Tecnológica de Cancún                                                                                                                     </t>
  </si>
  <si>
    <t xml:space="preserve">Universidad Tecnológica de la Riviera Maya                                                                                                            </t>
  </si>
  <si>
    <t xml:space="preserve">Universidad del Caribe                                                                                                                                </t>
  </si>
  <si>
    <t xml:space="preserve">Instituto de Infraestructura Física Educativa del Estado de Quintana Roo                                                                              </t>
  </si>
  <si>
    <t xml:space="preserve">Universidad Intercultural Maya de Quintana Roo                                                                                                        </t>
  </si>
  <si>
    <t xml:space="preserve">Universidad Politécnica de Quintana Roo                                                                                                               </t>
  </si>
  <si>
    <t xml:space="preserve">Universidad Tecnológica Chetumal                                                                                                                      </t>
  </si>
  <si>
    <t xml:space="preserve">Universidad Politécnica de Bacalar                                                                                                                    </t>
  </si>
  <si>
    <t xml:space="preserve">Universidad Tecnológica de Tulum                                                                                                                      </t>
  </si>
  <si>
    <t xml:space="preserve">Comisión del Deporte de Quintana Roo                                                                                                                  </t>
  </si>
  <si>
    <t>Sector Salud</t>
  </si>
  <si>
    <t xml:space="preserve">Servicios Estatales de Salud                                                                                                                          </t>
  </si>
  <si>
    <t>Sector Gobierno</t>
  </si>
  <si>
    <t xml:space="preserve">Sistema Quintanarroense de Comunicación Social                                                                                                        </t>
  </si>
  <si>
    <t xml:space="preserve">Comisión Ejecutiva de Atención a Víctimas del Estado de Quintana Roo                                                                                  </t>
  </si>
  <si>
    <t xml:space="preserve">Secretariado Ejecutivo del Sistema Estatal de Seguridad Ciudadana                                                                                     </t>
  </si>
  <si>
    <t>Sector Económico</t>
  </si>
  <si>
    <t xml:space="preserve">Agencia de Proyectos Estratégicos del Estado de Quintana Roo                                                                                          </t>
  </si>
  <si>
    <t xml:space="preserve">Consejo de Promoción Turística de Quintana Roo                                                                                                        </t>
  </si>
  <si>
    <t xml:space="preserve">Centro de Conciliación Laboral del Estado de Quintana Roo                                                                                             </t>
  </si>
  <si>
    <t>Sector Desarrollo Urbano</t>
  </si>
  <si>
    <t xml:space="preserve">Comisión de Agua Potable y Alcantarillado                                                                                                             </t>
  </si>
  <si>
    <t xml:space="preserve">Instituto de Movilidad del Estado de Quintana Roo                                                                                                     </t>
  </si>
  <si>
    <t>Sector Social</t>
  </si>
  <si>
    <t xml:space="preserve">Sistema para el Desarrollo Integral de la Familia del Estado de Quintana Roo                                                                          </t>
  </si>
  <si>
    <t xml:space="preserve">Instituto para el Desarrollo del Pueblo Maya y las Comunidades Indígenas del Estado de Quintana Roo                                                   </t>
  </si>
  <si>
    <t xml:space="preserve">Instituto Quintanarroense de la Juventud                                                                                                              </t>
  </si>
  <si>
    <t xml:space="preserve">Instituto de la Cultura y las Artes de Quintana Roo                                                                                                   </t>
  </si>
  <si>
    <t>Sector Turismo</t>
  </si>
  <si>
    <t>Fideicomiso de Promoción Turística del Municipio de Othón P. Blanco</t>
  </si>
  <si>
    <t>Fideicomiso de Promoción Turística del Municipio de Solidaridad</t>
  </si>
  <si>
    <t>Fideicomiso de Promoción Turística del Municipio de Benito Juárez</t>
  </si>
  <si>
    <t>No Sectorizada</t>
  </si>
  <si>
    <t xml:space="preserve">Secretaría Ejecutiva del Sistema Anticorrupción del Estado de Quintana Roo                                                                            </t>
  </si>
  <si>
    <t xml:space="preserve">Universidad Autónoma del Estado de Quintana Roo                                                                                                       </t>
  </si>
  <si>
    <t xml:space="preserve">Consejo Quintanarroense de Humanidades, Ciencias y Tecnologías.                                                                                       </t>
  </si>
  <si>
    <t>Instituciones Públicas de Seguridad Social</t>
  </si>
  <si>
    <t>Entidades Paraestatales Empresariales No Financieras con Participación Estatal Mayoritaria</t>
  </si>
  <si>
    <t>Entidades Paraestatles Empresariales No Financieras Con Participación Estatal Mayoritaria</t>
  </si>
  <si>
    <t xml:space="preserve">Entidades Paraestatales Empresariales No Financieras </t>
  </si>
  <si>
    <t>Administración Portuaria Integral de Quintana Roo, SA de CV</t>
  </si>
  <si>
    <t>VIP Servicios Aéreos Ejecutivos, SA de CV</t>
  </si>
  <si>
    <t>Fideicomisos Empresariales No financieros con Participación Estatal Mayoritaria</t>
  </si>
  <si>
    <t>Sector Público Financiero del Estado de Quintana Roo</t>
  </si>
  <si>
    <t>Entidades Paraestatales Empresariales Financieras Monetarias con Participación Estatal Mayoritaria</t>
  </si>
  <si>
    <t>Entidades Paraestatales Financieras No Monetarias con Participación Estatal Mayoritaria</t>
  </si>
  <si>
    <t>Otros Intermediarios Financieros, Excepto Sociedades de Seguros y Fondos de Pensiones</t>
  </si>
  <si>
    <t>Otros Intermediarios Financieros</t>
  </si>
  <si>
    <t xml:space="preserve">Instituto para el Desarrollo y Financiamiento del Estado de Quintana Roo                                                                              </t>
  </si>
  <si>
    <t>Fideicomisos Financieros Públicos con Participación
Estatal Mayoritaria</t>
  </si>
  <si>
    <t>Sector Público Municipal</t>
  </si>
  <si>
    <t xml:space="preserve">Sector Público No Financiero </t>
  </si>
  <si>
    <t>Gobierno General Municipal</t>
  </si>
  <si>
    <t>Gobierno Municipal</t>
  </si>
  <si>
    <t>Organo Ejecutivo Municipal (Ayuntamiento)</t>
  </si>
  <si>
    <t xml:space="preserve">Municipio de Cozumel                                                                                                                                  </t>
  </si>
  <si>
    <t xml:space="preserve">Municipio de Felipe Carrillo Puerto                                                                                                                   </t>
  </si>
  <si>
    <t xml:space="preserve">Municipio de Isla Mujeres                                                                                                                             </t>
  </si>
  <si>
    <t xml:space="preserve">Municipio de Othón P. Blanco                                                                                                                          </t>
  </si>
  <si>
    <t xml:space="preserve">Municipio de Benito Juárez                                                                                                                            </t>
  </si>
  <si>
    <t xml:space="preserve">Municipio de José María Morelos                                                                                                                       </t>
  </si>
  <si>
    <t xml:space="preserve">Municipio de Lázaro Cárdenas                                                                                                                          </t>
  </si>
  <si>
    <t xml:space="preserve">Municipio de Solidaridad                                                                                                                              </t>
  </si>
  <si>
    <t xml:space="preserve">Municipio de Tulum                                                                                                                                    </t>
  </si>
  <si>
    <t xml:space="preserve">Municipio de Bacalar                                                                                                                                  </t>
  </si>
  <si>
    <t xml:space="preserve">Municipio de Puerto Morelos                                                                                                                           </t>
  </si>
  <si>
    <t xml:space="preserve">Entidades Paramunicipales </t>
  </si>
  <si>
    <t xml:space="preserve">Sector Público Financiero 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</si>
  <si>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</si>
  <si>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</si>
  <si>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Particiapación Estatal Mayoritaria</t>
  </si>
  <si>
    <t>Total del Egreso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</si>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</sst>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,##0;[Red]#,##0"/>
    <numFmt numFmtId="165" formatCode="_-* #,##0_-;\-* #,##0_-;_-* &quot;-&quot;??_-;_-@_-"/>
    <numFmt numFmtId="166" formatCode="_-[$€-2]* #,##0.00_-;\-[$€-2]* #,##0.00_-;_-[$€-2]* &quot;-&quot;??_-"/>
  </numFmts>
  <fonts count="32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1"/>
      <name val="Arial"/>
      <family val="2"/>
    </font>
    <font>
      <sz val="14"/>
      <color rgb="FFC00000"/>
      <name val="Arial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 Narrow"/>
      <family val="2"/>
    </font>
    <font>
      <sz val="10"/>
      <color theme="4" tint="-0.249977111117893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4" tint="-0.499984740745262"/>
      <name val="Arial Narrow"/>
      <family val="2"/>
    </font>
    <font>
      <sz val="10"/>
      <color rgb="FFFF0000"/>
      <name val="Arial Narrow"/>
      <family val="2"/>
    </font>
    <font>
      <sz val="10"/>
      <color rgb="FF3399FF"/>
      <name val="Arial Narrow"/>
      <family val="2"/>
    </font>
    <font>
      <sz val="10"/>
      <color rgb="FF0070C0"/>
      <name val="Arial Narrow"/>
      <family val="2"/>
    </font>
    <font>
      <sz val="12"/>
      <color theme="1"/>
      <name val="Times New Roman"/>
      <family val="1"/>
    </font>
    <font>
      <sz val="20"/>
      <color rgb="FFA7AAAD"/>
      <name val="Arial Narrow"/>
      <family val="2"/>
    </font>
    <font>
      <sz val="9"/>
      <color theme="1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Futura Lt BT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sz val="8.0500000000000007"/>
      <color indexed="8"/>
      <name val="Arial"/>
      <family val="2"/>
    </font>
    <font>
      <b/>
      <sz val="18"/>
      <color indexed="62"/>
      <name val="Cambria"/>
      <family val="2"/>
    </font>
  </fonts>
  <fills count="19">
    <fill>
      <patternFill patternType="none"/>
    </fill>
    <fill>
      <patternFill patternType="gray125"/>
    </fill>
    <fill>
      <patternFill patternType="solid">
        <fgColor rgb="FFAB0A3D"/>
        <bgColor indexed="64"/>
      </patternFill>
    </fill>
    <fill>
      <patternFill patternType="solid">
        <fgColor rgb="FFB0ABA1"/>
        <bgColor indexed="64"/>
      </patternFill>
    </fill>
    <fill>
      <patternFill patternType="solid">
        <fgColor rgb="FFC0BCB4"/>
        <bgColor indexed="64"/>
      </patternFill>
    </fill>
    <fill>
      <patternFill patternType="solid">
        <fgColor rgb="FFD1CFC9"/>
        <bgColor indexed="64"/>
      </patternFill>
    </fill>
    <fill>
      <patternFill patternType="solid">
        <fgColor rgb="FFE1DFDB"/>
        <bgColor indexed="64"/>
      </patternFill>
    </fill>
    <fill>
      <patternFill patternType="solid">
        <fgColor rgb="FFF1F0EF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4" fillId="15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4" fillId="14" borderId="0" applyNumberFormat="0" applyBorder="0" applyAlignment="0" applyProtection="0"/>
    <xf numFmtId="0" fontId="23" fillId="11" borderId="0" applyNumberFormat="0" applyBorder="0" applyAlignment="0" applyProtection="0"/>
    <xf numFmtId="0" fontId="23" fillId="14" borderId="0" applyNumberFormat="0" applyBorder="0" applyAlignment="0" applyProtection="0"/>
    <xf numFmtId="0" fontId="24" fillId="14" borderId="0" applyNumberFormat="0" applyBorder="0" applyAlignment="0" applyProtection="0"/>
    <xf numFmtId="0" fontId="23" fillId="17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8" borderId="0" applyNumberFormat="0" applyBorder="0" applyAlignment="0" applyProtection="0"/>
    <xf numFmtId="0" fontId="24" fillId="18" borderId="0" applyNumberFormat="0" applyBorder="0" applyAlignment="0" applyProtection="0"/>
    <xf numFmtId="166" fontId="2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Alignment="1"/>
    <xf numFmtId="43" fontId="0" fillId="0" borderId="0" xfId="1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3" fontId="6" fillId="2" borderId="4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 vertical="center"/>
    </xf>
    <xf numFmtId="43" fontId="7" fillId="3" borderId="11" xfId="1" applyFont="1" applyFill="1" applyBorder="1" applyAlignment="1">
      <alignment horizontal="center" vertical="center" wrapText="1"/>
    </xf>
    <xf numFmtId="43" fontId="7" fillId="3" borderId="12" xfId="1" applyFont="1" applyFill="1" applyBorder="1" applyAlignment="1">
      <alignment horizontal="center" vertical="center" wrapText="1"/>
    </xf>
    <xf numFmtId="43" fontId="7" fillId="3" borderId="13" xfId="1" applyFont="1" applyFill="1" applyBorder="1" applyAlignment="1">
      <alignment horizontal="center" vertical="center" wrapText="1"/>
    </xf>
    <xf numFmtId="43" fontId="7" fillId="3" borderId="1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43" fontId="7" fillId="3" borderId="15" xfId="1" applyFont="1" applyFill="1" applyBorder="1" applyAlignment="1">
      <alignment horizontal="center" vertical="center" wrapText="1"/>
    </xf>
    <xf numFmtId="43" fontId="7" fillId="3" borderId="9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4" borderId="7" xfId="2" applyFont="1" applyFill="1" applyBorder="1" applyAlignment="1">
      <alignment wrapText="1"/>
    </xf>
    <xf numFmtId="4" fontId="8" fillId="4" borderId="16" xfId="1" applyNumberFormat="1" applyFont="1" applyFill="1" applyBorder="1" applyAlignment="1"/>
    <xf numFmtId="4" fontId="8" fillId="4" borderId="8" xfId="1" applyNumberFormat="1" applyFont="1" applyFill="1" applyBorder="1" applyAlignment="1"/>
    <xf numFmtId="4" fontId="8" fillId="4" borderId="9" xfId="1" applyNumberFormat="1" applyFont="1" applyFill="1" applyBorder="1" applyAlignment="1"/>
    <xf numFmtId="0" fontId="11" fillId="0" borderId="0" xfId="0" applyFont="1"/>
    <xf numFmtId="0" fontId="7" fillId="5" borderId="17" xfId="0" applyFont="1" applyFill="1" applyBorder="1" applyAlignment="1">
      <alignment horizontal="left" wrapText="1" indent="1"/>
    </xf>
    <xf numFmtId="4" fontId="8" fillId="5" borderId="15" xfId="1" applyNumberFormat="1" applyFont="1" applyFill="1" applyBorder="1" applyAlignment="1"/>
    <xf numFmtId="4" fontId="8" fillId="5" borderId="18" xfId="1" applyNumberFormat="1" applyFont="1" applyFill="1" applyBorder="1" applyAlignment="1"/>
    <xf numFmtId="0" fontId="7" fillId="6" borderId="17" xfId="0" applyFont="1" applyFill="1" applyBorder="1" applyAlignment="1">
      <alignment horizontal="left" wrapText="1" indent="2"/>
    </xf>
    <xf numFmtId="4" fontId="8" fillId="6" borderId="15" xfId="1" applyNumberFormat="1" applyFont="1" applyFill="1" applyBorder="1" applyAlignment="1"/>
    <xf numFmtId="4" fontId="8" fillId="6" borderId="18" xfId="1" applyNumberFormat="1" applyFont="1" applyFill="1" applyBorder="1" applyAlignment="1"/>
    <xf numFmtId="0" fontId="7" fillId="7" borderId="17" xfId="0" applyFont="1" applyFill="1" applyBorder="1" applyAlignment="1">
      <alignment horizontal="left" wrapText="1" indent="3"/>
    </xf>
    <xf numFmtId="4" fontId="8" fillId="7" borderId="15" xfId="1" applyNumberFormat="1" applyFont="1" applyFill="1" applyBorder="1" applyAlignment="1"/>
    <xf numFmtId="4" fontId="8" fillId="7" borderId="18" xfId="1" applyNumberFormat="1" applyFont="1" applyFill="1" applyBorder="1" applyAlignment="1"/>
    <xf numFmtId="0" fontId="7" fillId="0" borderId="0" xfId="0" applyFont="1" applyFill="1" applyAlignment="1">
      <alignment horizontal="left"/>
    </xf>
    <xf numFmtId="0" fontId="7" fillId="0" borderId="17" xfId="0" applyFont="1" applyFill="1" applyBorder="1" applyAlignment="1">
      <alignment horizontal="left" wrapText="1" indent="4"/>
    </xf>
    <xf numFmtId="4" fontId="8" fillId="0" borderId="15" xfId="1" applyNumberFormat="1" applyFont="1" applyFill="1" applyBorder="1" applyAlignment="1"/>
    <xf numFmtId="4" fontId="8" fillId="0" borderId="18" xfId="1" applyNumberFormat="1" applyFont="1" applyFill="1" applyBorder="1" applyAlignment="1"/>
    <xf numFmtId="0" fontId="11" fillId="0" borderId="0" xfId="0" applyFont="1" applyFill="1"/>
    <xf numFmtId="0" fontId="12" fillId="0" borderId="17" xfId="0" applyFont="1" applyFill="1" applyBorder="1" applyAlignment="1">
      <alignment horizontal="left" wrapText="1" indent="5"/>
    </xf>
    <xf numFmtId="4" fontId="9" fillId="0" borderId="15" xfId="1" applyNumberFormat="1" applyFont="1" applyFill="1" applyBorder="1" applyAlignment="1"/>
    <xf numFmtId="4" fontId="9" fillId="0" borderId="18" xfId="1" applyNumberFormat="1" applyFont="1" applyFill="1" applyBorder="1" applyAlignment="1"/>
    <xf numFmtId="0" fontId="3" fillId="0" borderId="0" xfId="0" applyFont="1"/>
    <xf numFmtId="0" fontId="7" fillId="0" borderId="17" xfId="0" applyFont="1" applyFill="1" applyBorder="1" applyAlignment="1">
      <alignment horizontal="left" wrapText="1" indent="5"/>
    </xf>
    <xf numFmtId="0" fontId="12" fillId="0" borderId="17" xfId="0" applyFont="1" applyFill="1" applyBorder="1" applyAlignment="1">
      <alignment horizontal="left" wrapText="1" indent="6"/>
    </xf>
    <xf numFmtId="0" fontId="0" fillId="0" borderId="0" xfId="0" applyFill="1"/>
    <xf numFmtId="0" fontId="12" fillId="0" borderId="17" xfId="0" applyFont="1" applyFill="1" applyBorder="1" applyAlignment="1">
      <alignment horizontal="left" indent="5"/>
    </xf>
    <xf numFmtId="0" fontId="9" fillId="0" borderId="17" xfId="0" applyFont="1" applyFill="1" applyBorder="1" applyAlignment="1">
      <alignment horizontal="left" wrapText="1" indent="5"/>
    </xf>
    <xf numFmtId="0" fontId="12" fillId="0" borderId="10" xfId="0" applyFont="1" applyFill="1" applyBorder="1" applyAlignment="1">
      <alignment horizontal="left" wrapText="1" indent="5"/>
    </xf>
    <xf numFmtId="0" fontId="19" fillId="0" borderId="0" xfId="0" applyFont="1"/>
    <xf numFmtId="164" fontId="8" fillId="3" borderId="19" xfId="0" applyNumberFormat="1" applyFont="1" applyFill="1" applyBorder="1" applyAlignment="1">
      <alignment horizontal="left" wrapText="1" indent="1"/>
    </xf>
    <xf numFmtId="4" fontId="8" fillId="3" borderId="20" xfId="1" applyNumberFormat="1" applyFont="1" applyFill="1" applyBorder="1" applyAlignment="1"/>
    <xf numFmtId="4" fontId="8" fillId="3" borderId="21" xfId="1" applyNumberFormat="1" applyFont="1" applyFill="1" applyBorder="1" applyAlignment="1"/>
    <xf numFmtId="0" fontId="12" fillId="0" borderId="22" xfId="0" applyFont="1" applyFill="1" applyBorder="1" applyAlignment="1"/>
    <xf numFmtId="43" fontId="12" fillId="0" borderId="0" xfId="0" applyNumberFormat="1" applyFont="1" applyAlignment="1"/>
    <xf numFmtId="43" fontId="9" fillId="0" borderId="0" xfId="1" applyFont="1"/>
    <xf numFmtId="0" fontId="12" fillId="0" borderId="0" xfId="0" applyFont="1" applyAlignment="1"/>
    <xf numFmtId="17" fontId="20" fillId="0" borderId="0" xfId="0" applyNumberFormat="1" applyFont="1" applyAlignment="1">
      <alignment horizontal="left"/>
    </xf>
    <xf numFmtId="165" fontId="9" fillId="0" borderId="0" xfId="1" applyNumberFormat="1" applyFont="1"/>
    <xf numFmtId="0" fontId="7" fillId="0" borderId="0" xfId="0" applyFont="1" applyAlignment="1">
      <alignment horizontal="right"/>
    </xf>
    <xf numFmtId="165" fontId="21" fillId="0" borderId="0" xfId="1" applyNumberFormat="1" applyFont="1"/>
    <xf numFmtId="0" fontId="4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0" xfId="0" quotePrefix="1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17" fillId="0" borderId="0" xfId="0" quotePrefix="1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2" fillId="0" borderId="0" xfId="0" applyFont="1" applyFill="1" applyAlignment="1"/>
    <xf numFmtId="165" fontId="9" fillId="0" borderId="0" xfId="1" applyNumberFormat="1" applyFont="1" applyFill="1"/>
    <xf numFmtId="0" fontId="20" fillId="0" borderId="0" xfId="0" applyFont="1" applyFill="1" applyAlignment="1"/>
    <xf numFmtId="43" fontId="16" fillId="0" borderId="0" xfId="1" applyFont="1" applyFill="1"/>
    <xf numFmtId="165" fontId="16" fillId="0" borderId="0" xfId="1" applyNumberFormat="1" applyFont="1" applyFill="1"/>
    <xf numFmtId="0" fontId="13" fillId="0" borderId="23" xfId="0" applyFont="1" applyFill="1" applyBorder="1" applyAlignment="1">
      <alignment horizontal="left"/>
    </xf>
    <xf numFmtId="0" fontId="7" fillId="0" borderId="23" xfId="0" quotePrefix="1" applyFont="1" applyFill="1" applyBorder="1" applyAlignment="1">
      <alignment horizontal="left"/>
    </xf>
    <xf numFmtId="0" fontId="14" fillId="0" borderId="23" xfId="0" applyFont="1" applyFill="1" applyBorder="1"/>
    <xf numFmtId="0" fontId="14" fillId="0" borderId="23" xfId="0" applyFont="1" applyFill="1" applyBorder="1" applyAlignment="1">
      <alignment horizontal="left"/>
    </xf>
  </cellXfs>
  <cellStyles count="159">
    <cellStyle name="Énfasis 1" xfId="3"/>
    <cellStyle name="Énfasis 2" xfId="4"/>
    <cellStyle name="Énfasis 3" xfId="5"/>
    <cellStyle name="Énfasis1 - 20%" xfId="6"/>
    <cellStyle name="Énfasis1 - 40%" xfId="7"/>
    <cellStyle name="Énfasis1 - 60%" xfId="8"/>
    <cellStyle name="Énfasis2 - 20%" xfId="9"/>
    <cellStyle name="Énfasis2 - 40%" xfId="10"/>
    <cellStyle name="Énfasis2 - 60%" xfId="11"/>
    <cellStyle name="Énfasis3 - 20%" xfId="12"/>
    <cellStyle name="Énfasis3 - 40%" xfId="13"/>
    <cellStyle name="Énfasis3 - 60%" xfId="14"/>
    <cellStyle name="Énfasis4 - 20%" xfId="15"/>
    <cellStyle name="Énfasis4 - 40%" xfId="16"/>
    <cellStyle name="Énfasis4 - 60%" xfId="17"/>
    <cellStyle name="Énfasis5 - 20%" xfId="18"/>
    <cellStyle name="Énfasis5 - 40%" xfId="19"/>
    <cellStyle name="Énfasis5 - 60%" xfId="20"/>
    <cellStyle name="Énfasis6 - 20%" xfId="21"/>
    <cellStyle name="Énfasis6 - 40%" xfId="22"/>
    <cellStyle name="Énfasis6 - 60%" xfId="23"/>
    <cellStyle name="Euro" xfId="24"/>
    <cellStyle name="Hipervínculo 2" xfId="25"/>
    <cellStyle name="Millares" xfId="1" builtinId="3"/>
    <cellStyle name="Millares 10" xfId="26"/>
    <cellStyle name="Millares 10 2" xfId="27"/>
    <cellStyle name="Millares 11" xfId="28"/>
    <cellStyle name="Millares 12" xfId="29"/>
    <cellStyle name="Millares 13" xfId="30"/>
    <cellStyle name="Millares 14" xfId="31"/>
    <cellStyle name="Millares 15" xfId="32"/>
    <cellStyle name="Millares 16" xfId="33"/>
    <cellStyle name="Millares 17" xfId="34"/>
    <cellStyle name="Millares 18" xfId="35"/>
    <cellStyle name="Millares 18 2" xfId="36"/>
    <cellStyle name="Millares 18 3" xfId="37"/>
    <cellStyle name="Millares 19" xfId="38"/>
    <cellStyle name="Millares 2" xfId="39"/>
    <cellStyle name="Millares 2 2" xfId="40"/>
    <cellStyle name="Millares 2 3" xfId="41"/>
    <cellStyle name="Millares 2 4" xfId="42"/>
    <cellStyle name="Millares 20" xfId="43"/>
    <cellStyle name="Millares 21" xfId="44"/>
    <cellStyle name="Millares 22" xfId="45"/>
    <cellStyle name="Millares 23" xfId="46"/>
    <cellStyle name="Millares 24" xfId="47"/>
    <cellStyle name="Millares 25" xfId="48"/>
    <cellStyle name="Millares 26" xfId="49"/>
    <cellStyle name="Millares 27" xfId="50"/>
    <cellStyle name="Millares 28" xfId="51"/>
    <cellStyle name="Millares 29" xfId="52"/>
    <cellStyle name="Millares 3" xfId="53"/>
    <cellStyle name="Millares 3 2" xfId="54"/>
    <cellStyle name="Millares 30" xfId="55"/>
    <cellStyle name="Millares 31" xfId="56"/>
    <cellStyle name="Millares 32" xfId="57"/>
    <cellStyle name="Millares 33" xfId="58"/>
    <cellStyle name="Millares 34" xfId="59"/>
    <cellStyle name="Millares 35" xfId="60"/>
    <cellStyle name="Millares 36" xfId="61"/>
    <cellStyle name="Millares 37" xfId="62"/>
    <cellStyle name="Millares 38" xfId="63"/>
    <cellStyle name="Millares 39" xfId="64"/>
    <cellStyle name="Millares 39 2" xfId="65"/>
    <cellStyle name="Millares 4" xfId="66"/>
    <cellStyle name="Millares 40" xfId="67"/>
    <cellStyle name="Millares 41" xfId="68"/>
    <cellStyle name="Millares 42" xfId="69"/>
    <cellStyle name="Millares 43" xfId="70"/>
    <cellStyle name="Millares 44" xfId="71"/>
    <cellStyle name="Millares 45" xfId="72"/>
    <cellStyle name="Millares 46" xfId="73"/>
    <cellStyle name="Millares 48" xfId="74"/>
    <cellStyle name="Millares 5" xfId="75"/>
    <cellStyle name="Millares 6" xfId="76"/>
    <cellStyle name="Millares 7" xfId="77"/>
    <cellStyle name="Millares 8" xfId="78"/>
    <cellStyle name="Millares 9" xfId="79"/>
    <cellStyle name="Normal" xfId="0" builtinId="0"/>
    <cellStyle name="Normal 10" xfId="80"/>
    <cellStyle name="Normal 11" xfId="81"/>
    <cellStyle name="Normal 11 2" xfId="82"/>
    <cellStyle name="Normal 12" xfId="83"/>
    <cellStyle name="Normal 13" xfId="84"/>
    <cellStyle name="Normal 14" xfId="85"/>
    <cellStyle name="Normal 15" xfId="86"/>
    <cellStyle name="Normal 16" xfId="87"/>
    <cellStyle name="Normal 17" xfId="88"/>
    <cellStyle name="Normal 18" xfId="89"/>
    <cellStyle name="Normal 19" xfId="90"/>
    <cellStyle name="Normal 2" xfId="2"/>
    <cellStyle name="Normal 2 2" xfId="91"/>
    <cellStyle name="Normal 2 2 2" xfId="92"/>
    <cellStyle name="Normal 2 2 2 2" xfId="93"/>
    <cellStyle name="Normal 2 3" xfId="94"/>
    <cellStyle name="Normal 2 4" xfId="95"/>
    <cellStyle name="Normal 2 5" xfId="96"/>
    <cellStyle name="Normal 2 6" xfId="97"/>
    <cellStyle name="Normal 2 7" xfId="98"/>
    <cellStyle name="Normal 2 8" xfId="99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5 2" xfId="106"/>
    <cellStyle name="Normal 25 3" xfId="107"/>
    <cellStyle name="Normal 26" xfId="108"/>
    <cellStyle name="Normal 27" xfId="109"/>
    <cellStyle name="Normal 28" xfId="110"/>
    <cellStyle name="Normal 29" xfId="111"/>
    <cellStyle name="Normal 3" xfId="112"/>
    <cellStyle name="Normal 3 2" xfId="113"/>
    <cellStyle name="Normal 3 3" xfId="114"/>
    <cellStyle name="Normal 30" xfId="115"/>
    <cellStyle name="Normal 31" xfId="116"/>
    <cellStyle name="Normal 31 2" xfId="117"/>
    <cellStyle name="Normal 31 3" xfId="118"/>
    <cellStyle name="Normal 32" xfId="119"/>
    <cellStyle name="Normal 33" xfId="120"/>
    <cellStyle name="Normal 34" xfId="121"/>
    <cellStyle name="Normal 35" xfId="122"/>
    <cellStyle name="Normal 36" xfId="123"/>
    <cellStyle name="Normal 37" xfId="124"/>
    <cellStyle name="Normal 38" xfId="125"/>
    <cellStyle name="Normal 39" xfId="126"/>
    <cellStyle name="Normal 4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6 2" xfId="136"/>
    <cellStyle name="Normal 47" xfId="137"/>
    <cellStyle name="Normal 48" xfId="138"/>
    <cellStyle name="Normal 49" xfId="139"/>
    <cellStyle name="Normal 5" xfId="140"/>
    <cellStyle name="Normal 50" xfId="141"/>
    <cellStyle name="Normal 51" xfId="142"/>
    <cellStyle name="Normal 52" xfId="143"/>
    <cellStyle name="Normal 53" xfId="144"/>
    <cellStyle name="Normal 54" xfId="145"/>
    <cellStyle name="Normal 55" xfId="146"/>
    <cellStyle name="Normal 56" xfId="147"/>
    <cellStyle name="Normal 6" xfId="148"/>
    <cellStyle name="Normal 6 2" xfId="149"/>
    <cellStyle name="Normal 7" xfId="150"/>
    <cellStyle name="Normal 7 2" xfId="151"/>
    <cellStyle name="Normal 8" xfId="152"/>
    <cellStyle name="Normal 8 2" xfId="153"/>
    <cellStyle name="Normal 8 3" xfId="154"/>
    <cellStyle name="Normal 9" xfId="155"/>
    <cellStyle name="Porcentual 2" xfId="156"/>
    <cellStyle name="Porcentual 3" xfId="157"/>
    <cellStyle name="Título de hoja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899160</xdr:colOff>
      <xdr:row>0</xdr:row>
      <xdr:rowOff>0</xdr:rowOff>
    </xdr:from>
    <xdr:to>
      <xdr:col>7</xdr:col>
      <xdr:colOff>992346</xdr:colOff>
      <xdr:row>4</xdr:row>
      <xdr:rowOff>114300</xdr:rowOff>
    </xdr:to>
    <xdr:pic>
      <xdr:nvPicPr>
        <xdr:cNvPr id="2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330" t="5493" r="6421" b="84080"/>
        <a:stretch/>
      </xdr:blipFill>
      <xdr:spPr bwMode="auto">
        <a:xfrm>
          <a:off x="8610600" y="0"/>
          <a:ext cx="2104866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0</xdr:rowOff>
    </xdr:from>
    <xdr:to>
      <xdr:col>1</xdr:col>
      <xdr:colOff>727710</xdr:colOff>
      <xdr:row>4</xdr:row>
      <xdr:rowOff>114300</xdr:rowOff>
    </xdr:to>
    <xdr:pic>
      <xdr:nvPicPr>
        <xdr:cNvPr id="3" name="WordPictureWatermark2172124" descr="Hoja Membretada_SEFIPLAN_02-01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76" t="5714" r="81293" b="84833"/>
        <a:stretch/>
      </xdr:blipFill>
      <xdr:spPr bwMode="auto">
        <a:xfrm>
          <a:off x="834390" y="0"/>
          <a:ext cx="670560" cy="815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FIPLAN/Documents/CUENTAS%20PUBLICAS/CUENTAS%20P&#218;BLICAS/CUENTAS%20PUBLICAS%20DEL%20ESTADO/GASTO%202018/Base%20AC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fun"/>
      <sheetName val="programable funcion (2)"/>
      <sheetName val="programable funcion"/>
      <sheetName val="etiq no etiq"/>
      <sheetName val="adva programable"/>
      <sheetName val="ADVA (2)"/>
      <sheetName val="PROG"/>
      <sheetName val="errores (2)"/>
      <sheetName val="errores (3)"/>
      <sheetName val="ramo 28"/>
      <sheetName val="ramo 33"/>
      <sheetName val="FUENT (2)"/>
      <sheetName val="errores"/>
      <sheetName val="tabla verificar"/>
      <sheetName val="PROG DES"/>
      <sheetName val="FTE FED"/>
      <sheetName val="FUENT FED"/>
      <sheetName val="EJE-PROG"/>
      <sheetName val="EJE"/>
      <sheetName val="balance"/>
      <sheetName val="ETIQ NO E. RAMO"/>
      <sheetName val="ETIQ NP ETQ"/>
      <sheetName val="ADVA cambios"/>
      <sheetName val="ADVA prog"/>
      <sheetName val="Hoja3"/>
      <sheetName val="comprometido"/>
      <sheetName val="PROGRAMABLE"/>
      <sheetName val="TOTALES"/>
      <sheetName val="METAS"/>
      <sheetName val="ejes"/>
      <sheetName val="remanentes "/>
      <sheetName val="Hoja2"/>
      <sheetName val="ADTIVA"/>
      <sheetName val="ADTIVA (2)"/>
      <sheetName val="fuentes"/>
      <sheetName val="Nat Gasto"/>
      <sheetName val="RAMOS"/>
      <sheetName val="Municipios"/>
      <sheetName val="PPs"/>
      <sheetName val="OEst"/>
      <sheetName val="Subf-Act func"/>
      <sheetName val="INFLACIÓN"/>
      <sheetName val="ENTORNO"/>
      <sheetName val="Hoja1"/>
      <sheetName val="catalogo fte 2018"/>
      <sheetName val="ramo"/>
      <sheetName val="EJE-P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dep</v>
          </cell>
        </row>
      </sheetData>
      <sheetData sheetId="27"/>
      <sheetData sheetId="28">
        <row r="2">
          <cell r="C2">
            <v>28415664.154999994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D13">
            <v>1.038</v>
          </cell>
        </row>
        <row r="17">
          <cell r="B17">
            <v>2013</v>
          </cell>
        </row>
        <row r="18">
          <cell r="B18">
            <v>2014</v>
          </cell>
        </row>
      </sheetData>
      <sheetData sheetId="44"/>
      <sheetData sheetId="45"/>
      <sheetData sheetId="46" refreshError="1"/>
      <sheetData sheetId="4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43"/>
  <sheetViews>
    <sheetView showGridLines="0" tabSelected="1" topLeftCell="A111" zoomScale="85" zoomScaleNormal="85" workbookViewId="0">
      <selection activeCell="B133" sqref="B6:H133"/>
    </sheetView>
  </sheetViews>
  <sheetFormatPr baseColWidth="10" defaultColWidth="11" defaultRowHeight="13.8"/>
  <cols>
    <col min="1" max="1" width="10.19921875" style="79" customWidth="1"/>
    <col min="2" max="2" width="47.69921875" style="2" customWidth="1"/>
    <col min="3" max="3" width="15.69921875" style="3" customWidth="1"/>
    <col min="4" max="4" width="13.3984375" style="3" bestFit="1" customWidth="1"/>
    <col min="5" max="5" width="14.19921875" style="3" customWidth="1"/>
    <col min="6" max="6" width="13.69921875" style="3" customWidth="1"/>
    <col min="7" max="7" width="12.69921875" style="3" bestFit="1" customWidth="1"/>
    <col min="8" max="8" width="13.3984375" style="3" customWidth="1"/>
    <col min="9" max="9" width="9.19921875" customWidth="1"/>
    <col min="10" max="10" width="12" bestFit="1" customWidth="1"/>
  </cols>
  <sheetData>
    <row r="1" spans="1:15">
      <c r="A1" s="1"/>
      <c r="I1" s="3"/>
      <c r="J1" s="3"/>
      <c r="K1" s="3"/>
    </row>
    <row r="2" spans="1:15">
      <c r="A2" s="1"/>
      <c r="I2" s="3"/>
      <c r="J2" s="3"/>
      <c r="K2" s="3"/>
    </row>
    <row r="3" spans="1:15">
      <c r="A3" s="1"/>
      <c r="I3" s="3"/>
      <c r="J3" s="3"/>
      <c r="K3" s="3"/>
    </row>
    <row r="4" spans="1:15">
      <c r="A4" s="1"/>
      <c r="I4" s="3"/>
      <c r="J4" s="3"/>
      <c r="K4" s="3"/>
    </row>
    <row r="5" spans="1:15">
      <c r="A5" s="1"/>
      <c r="I5" s="3"/>
      <c r="J5" s="3"/>
      <c r="K5" s="3"/>
    </row>
    <row r="6" spans="1:15" s="7" customFormat="1" ht="14.25" customHeight="1">
      <c r="A6" s="70"/>
      <c r="B6" s="4" t="s">
        <v>0</v>
      </c>
      <c r="C6" s="5"/>
      <c r="D6" s="5"/>
      <c r="E6" s="5"/>
      <c r="F6" s="5"/>
      <c r="G6" s="5"/>
      <c r="H6" s="6"/>
    </row>
    <row r="7" spans="1:15" s="7" customFormat="1" ht="14.25" customHeight="1">
      <c r="A7" s="70"/>
      <c r="B7" s="8" t="s">
        <v>1</v>
      </c>
      <c r="C7" s="9"/>
      <c r="D7" s="9"/>
      <c r="E7" s="9"/>
      <c r="F7" s="9"/>
      <c r="G7" s="9"/>
      <c r="H7" s="10"/>
    </row>
    <row r="8" spans="1:15" s="7" customFormat="1" ht="14.25" customHeight="1">
      <c r="A8" s="70"/>
      <c r="B8" s="11" t="s">
        <v>2</v>
      </c>
      <c r="C8" s="12"/>
      <c r="D8" s="12"/>
      <c r="E8" s="12"/>
      <c r="F8" s="12"/>
      <c r="G8" s="12"/>
      <c r="H8" s="13"/>
    </row>
    <row r="9" spans="1:15" s="7" customFormat="1" ht="14.25" customHeight="1">
      <c r="A9" s="70"/>
      <c r="B9" s="14" t="s">
        <v>132</v>
      </c>
      <c r="C9" s="12"/>
      <c r="D9" s="12"/>
      <c r="E9" s="12"/>
      <c r="F9" s="12"/>
      <c r="G9" s="12"/>
      <c r="H9" s="13"/>
    </row>
    <row r="10" spans="1:15" s="7" customFormat="1" ht="14.25" customHeight="1">
      <c r="A10" s="70"/>
      <c r="B10" s="15" t="s">
        <v>3</v>
      </c>
      <c r="C10" s="16"/>
      <c r="D10" s="16"/>
      <c r="E10" s="16"/>
      <c r="F10" s="16"/>
      <c r="G10" s="16"/>
      <c r="H10" s="17"/>
    </row>
    <row r="11" spans="1:15" s="7" customFormat="1" ht="14.25" customHeight="1">
      <c r="A11" s="70"/>
      <c r="B11" s="18" t="s">
        <v>4</v>
      </c>
      <c r="C11" s="19" t="s">
        <v>5</v>
      </c>
      <c r="D11" s="20"/>
      <c r="E11" s="20"/>
      <c r="F11" s="20"/>
      <c r="G11" s="21"/>
      <c r="H11" s="22" t="s">
        <v>6</v>
      </c>
    </row>
    <row r="12" spans="1:15" s="28" customFormat="1" ht="28.5" customHeight="1">
      <c r="A12" s="23"/>
      <c r="B12" s="24"/>
      <c r="C12" s="25" t="s">
        <v>7</v>
      </c>
      <c r="D12" s="25" t="s">
        <v>8</v>
      </c>
      <c r="E12" s="25" t="s">
        <v>9</v>
      </c>
      <c r="F12" s="25" t="s">
        <v>10</v>
      </c>
      <c r="G12" s="25" t="s">
        <v>11</v>
      </c>
      <c r="H12" s="26"/>
      <c r="I12" s="27"/>
    </row>
    <row r="13" spans="1:15" s="33" customFormat="1" ht="14.4">
      <c r="A13" s="43"/>
      <c r="B13" s="29" t="s">
        <v>12</v>
      </c>
      <c r="C13" s="30">
        <f t="shared" ref="C13:H13" si="0">C14+C104</f>
        <v>43168104923</v>
      </c>
      <c r="D13" s="31">
        <f t="shared" si="0"/>
        <v>1689408324.4300139</v>
      </c>
      <c r="E13" s="31">
        <f t="shared" si="0"/>
        <v>44857513247.430023</v>
      </c>
      <c r="F13" s="31">
        <f t="shared" si="0"/>
        <v>42851999469.030014</v>
      </c>
      <c r="G13" s="31">
        <f t="shared" si="0"/>
        <v>41874546754.769989</v>
      </c>
      <c r="H13" s="32">
        <f t="shared" si="0"/>
        <v>2005513778.4000025</v>
      </c>
    </row>
    <row r="14" spans="1:15" s="33" customFormat="1" ht="14.4">
      <c r="A14" s="43"/>
      <c r="B14" s="34" t="s">
        <v>13</v>
      </c>
      <c r="C14" s="35">
        <f t="shared" ref="C14:H14" si="1">C15+C98</f>
        <v>43157113939</v>
      </c>
      <c r="D14" s="35">
        <f t="shared" si="1"/>
        <v>1688881585.4600139</v>
      </c>
      <c r="E14" s="35">
        <f t="shared" si="1"/>
        <v>44845995524.460022</v>
      </c>
      <c r="F14" s="35">
        <f t="shared" si="1"/>
        <v>42840481746.060013</v>
      </c>
      <c r="G14" s="35">
        <f t="shared" si="1"/>
        <v>41863200409.98999</v>
      </c>
      <c r="H14" s="36">
        <f t="shared" si="1"/>
        <v>2005513778.4000025</v>
      </c>
      <c r="J14"/>
      <c r="K14"/>
      <c r="L14"/>
      <c r="M14"/>
      <c r="N14"/>
      <c r="O14"/>
    </row>
    <row r="15" spans="1:15" s="33" customFormat="1" ht="14.4">
      <c r="A15" s="43"/>
      <c r="B15" s="37" t="s">
        <v>14</v>
      </c>
      <c r="C15" s="38">
        <f t="shared" ref="C15:H15" si="2">C16+C51+C97</f>
        <v>43157113939</v>
      </c>
      <c r="D15" s="38">
        <f t="shared" si="2"/>
        <v>1688881585.4600139</v>
      </c>
      <c r="E15" s="38">
        <f t="shared" si="2"/>
        <v>44845995524.460022</v>
      </c>
      <c r="F15" s="38">
        <f t="shared" si="2"/>
        <v>42840481746.060013</v>
      </c>
      <c r="G15" s="38">
        <f t="shared" si="2"/>
        <v>41863200409.98999</v>
      </c>
      <c r="H15" s="39">
        <f t="shared" si="2"/>
        <v>2005513778.4000025</v>
      </c>
      <c r="J15"/>
      <c r="K15"/>
      <c r="L15"/>
      <c r="M15"/>
      <c r="N15"/>
      <c r="O15"/>
    </row>
    <row r="16" spans="1:15" s="33" customFormat="1" ht="14.4">
      <c r="A16" s="43"/>
      <c r="B16" s="40" t="s">
        <v>15</v>
      </c>
      <c r="C16" s="41">
        <f t="shared" ref="C16:H16" si="3">C17+SUM(C41:C43)</f>
        <v>23715783057</v>
      </c>
      <c r="D16" s="41">
        <f t="shared" si="3"/>
        <v>255222802.43002141</v>
      </c>
      <c r="E16" s="41">
        <f t="shared" si="3"/>
        <v>23971005859.430023</v>
      </c>
      <c r="F16" s="41">
        <f t="shared" si="3"/>
        <v>22940250747.47002</v>
      </c>
      <c r="G16" s="41">
        <f t="shared" si="3"/>
        <v>22041857837.430004</v>
      </c>
      <c r="H16" s="42">
        <f t="shared" si="3"/>
        <v>1030755111.9600023</v>
      </c>
      <c r="J16"/>
      <c r="K16"/>
      <c r="L16"/>
      <c r="M16"/>
      <c r="N16"/>
      <c r="O16"/>
    </row>
    <row r="17" spans="1:15" s="47" customFormat="1" ht="14.4">
      <c r="A17" s="43"/>
      <c r="B17" s="44" t="s">
        <v>16</v>
      </c>
      <c r="C17" s="45">
        <f t="shared" ref="C17:H17" si="4">SUM(C18:C35)+C40</f>
        <v>19694595025</v>
      </c>
      <c r="D17" s="45">
        <f t="shared" si="4"/>
        <v>-418895674.02997875</v>
      </c>
      <c r="E17" s="45">
        <f t="shared" si="4"/>
        <v>19275699350.97002</v>
      </c>
      <c r="F17" s="45">
        <f t="shared" si="4"/>
        <v>18277121912.13002</v>
      </c>
      <c r="G17" s="45">
        <f t="shared" si="4"/>
        <v>17493781409.530003</v>
      </c>
      <c r="H17" s="46">
        <f t="shared" si="4"/>
        <v>998577438.84000242</v>
      </c>
      <c r="J17"/>
      <c r="K17"/>
      <c r="L17"/>
      <c r="M17"/>
      <c r="N17"/>
      <c r="O17"/>
    </row>
    <row r="18" spans="1:15" s="33" customFormat="1" ht="14.4">
      <c r="A18" s="71"/>
      <c r="B18" s="48" t="s">
        <v>17</v>
      </c>
      <c r="C18" s="49">
        <v>263961450</v>
      </c>
      <c r="D18" s="49">
        <f>E18-C18</f>
        <v>-47875619.900000095</v>
      </c>
      <c r="E18" s="49">
        <v>216085830.0999999</v>
      </c>
      <c r="F18" s="49">
        <v>216085830.0999999</v>
      </c>
      <c r="G18" s="49">
        <v>210985078.57999977</v>
      </c>
      <c r="H18" s="50">
        <f>E18-F18</f>
        <v>0</v>
      </c>
      <c r="J18"/>
      <c r="K18"/>
      <c r="L18"/>
      <c r="M18"/>
      <c r="N18"/>
      <c r="O18"/>
    </row>
    <row r="19" spans="1:15" ht="14.4">
      <c r="A19" s="71"/>
      <c r="B19" s="48" t="s">
        <v>18</v>
      </c>
      <c r="C19" s="49">
        <v>1078358434</v>
      </c>
      <c r="D19" s="49">
        <f t="shared" ref="D19:D34" si="5">E19-C19</f>
        <v>126487772.73000026</v>
      </c>
      <c r="E19" s="49">
        <v>1204846206.7300003</v>
      </c>
      <c r="F19" s="49">
        <v>1179172429.1300008</v>
      </c>
      <c r="G19" s="49">
        <v>920533364.1400001</v>
      </c>
      <c r="H19" s="50">
        <f t="shared" ref="H19:H34" si="6">E19-F19</f>
        <v>25673777.599999428</v>
      </c>
    </row>
    <row r="20" spans="1:15" ht="14.4">
      <c r="A20" s="71"/>
      <c r="B20" s="48" t="s">
        <v>19</v>
      </c>
      <c r="C20" s="49">
        <v>506810327</v>
      </c>
      <c r="D20" s="49">
        <f t="shared" si="5"/>
        <v>149188299.81000054</v>
      </c>
      <c r="E20" s="49">
        <v>655998626.81000054</v>
      </c>
      <c r="F20" s="49">
        <v>653045862.76000035</v>
      </c>
      <c r="G20" s="49">
        <v>639965647.90999985</v>
      </c>
      <c r="H20" s="50">
        <f t="shared" si="6"/>
        <v>2952764.0500001907</v>
      </c>
    </row>
    <row r="21" spans="1:15" ht="14.4">
      <c r="A21" s="71"/>
      <c r="B21" s="48" t="s">
        <v>20</v>
      </c>
      <c r="C21" s="49">
        <v>122761501</v>
      </c>
      <c r="D21" s="49">
        <f t="shared" si="5"/>
        <v>70449749.380000174</v>
      </c>
      <c r="E21" s="49">
        <v>193211250.38000017</v>
      </c>
      <c r="F21" s="49">
        <v>193207958.36000016</v>
      </c>
      <c r="G21" s="49">
        <v>192068340.39000016</v>
      </c>
      <c r="H21" s="50">
        <f t="shared" si="6"/>
        <v>3292.0200000107288</v>
      </c>
    </row>
    <row r="22" spans="1:15" ht="14.4">
      <c r="A22" s="71"/>
      <c r="B22" s="48" t="s">
        <v>21</v>
      </c>
      <c r="C22" s="49">
        <v>1900343709</v>
      </c>
      <c r="D22" s="49">
        <f t="shared" si="5"/>
        <v>455961540.53000307</v>
      </c>
      <c r="E22" s="49">
        <v>2356305249.5300031</v>
      </c>
      <c r="F22" s="49">
        <v>2356120327.7200036</v>
      </c>
      <c r="G22" s="49">
        <v>2211513390.2899995</v>
      </c>
      <c r="H22" s="50">
        <f t="shared" si="6"/>
        <v>184921.80999946594</v>
      </c>
    </row>
    <row r="23" spans="1:15" ht="14.4">
      <c r="A23" s="71"/>
      <c r="B23" s="48" t="s">
        <v>22</v>
      </c>
      <c r="C23" s="49">
        <v>172432305</v>
      </c>
      <c r="D23" s="49">
        <f t="shared" si="5"/>
        <v>21246108.399999678</v>
      </c>
      <c r="E23" s="49">
        <v>193678413.39999968</v>
      </c>
      <c r="F23" s="49">
        <v>193678413.39999968</v>
      </c>
      <c r="G23" s="49">
        <v>180801896.20999971</v>
      </c>
      <c r="H23" s="50">
        <f t="shared" si="6"/>
        <v>0</v>
      </c>
    </row>
    <row r="24" spans="1:15" ht="14.4">
      <c r="A24" s="71"/>
      <c r="B24" s="48" t="s">
        <v>23</v>
      </c>
      <c r="C24" s="49">
        <v>221288236</v>
      </c>
      <c r="D24" s="49">
        <f t="shared" si="5"/>
        <v>824134842.83999932</v>
      </c>
      <c r="E24" s="49">
        <v>1045423078.8399993</v>
      </c>
      <c r="F24" s="49">
        <v>653676057.98999929</v>
      </c>
      <c r="G24" s="49">
        <v>645118034.87999916</v>
      </c>
      <c r="H24" s="50">
        <f t="shared" si="6"/>
        <v>391747020.85000002</v>
      </c>
    </row>
    <row r="25" spans="1:15" ht="14.4">
      <c r="A25" s="71"/>
      <c r="B25" s="48" t="s">
        <v>24</v>
      </c>
      <c r="C25" s="49">
        <v>724409897</v>
      </c>
      <c r="D25" s="49">
        <f t="shared" si="5"/>
        <v>76157789.669999599</v>
      </c>
      <c r="E25" s="49">
        <v>800567686.6699996</v>
      </c>
      <c r="F25" s="49">
        <v>800449891.40999961</v>
      </c>
      <c r="G25" s="49">
        <v>795768951.29999948</v>
      </c>
      <c r="H25" s="50">
        <f t="shared" si="6"/>
        <v>117795.25999999046</v>
      </c>
    </row>
    <row r="26" spans="1:15" ht="14.4">
      <c r="A26" s="72"/>
      <c r="B26" s="48" t="s">
        <v>25</v>
      </c>
      <c r="C26" s="49">
        <v>256806923</v>
      </c>
      <c r="D26" s="49">
        <f t="shared" si="5"/>
        <v>-40443358.470000058</v>
      </c>
      <c r="E26" s="49">
        <v>216363564.52999994</v>
      </c>
      <c r="F26" s="49">
        <v>210592517.26999992</v>
      </c>
      <c r="G26" s="49">
        <v>203427356.67999986</v>
      </c>
      <c r="H26" s="50">
        <f t="shared" si="6"/>
        <v>5771047.2600000203</v>
      </c>
    </row>
    <row r="27" spans="1:15" s="51" customFormat="1" ht="14.4">
      <c r="A27" s="71"/>
      <c r="B27" s="48" t="s">
        <v>26</v>
      </c>
      <c r="C27" s="49">
        <v>133754133</v>
      </c>
      <c r="D27" s="49">
        <f t="shared" si="5"/>
        <v>13283006.560000122</v>
      </c>
      <c r="E27" s="49">
        <v>147037139.56000012</v>
      </c>
      <c r="F27" s="49">
        <v>144622513.94000009</v>
      </c>
      <c r="G27" s="49">
        <v>140844938.30000031</v>
      </c>
      <c r="H27" s="50">
        <f t="shared" si="6"/>
        <v>2414625.6200000346</v>
      </c>
    </row>
    <row r="28" spans="1:15" ht="14.4">
      <c r="A28" s="71"/>
      <c r="B28" s="48" t="s">
        <v>27</v>
      </c>
      <c r="C28" s="49">
        <v>861419017</v>
      </c>
      <c r="D28" s="49">
        <f t="shared" si="5"/>
        <v>26738303.990000129</v>
      </c>
      <c r="E28" s="49">
        <v>888157320.99000013</v>
      </c>
      <c r="F28" s="49">
        <v>881010854.2900002</v>
      </c>
      <c r="G28" s="49">
        <v>879665584.89000058</v>
      </c>
      <c r="H28" s="50">
        <f t="shared" si="6"/>
        <v>7146466.6999999285</v>
      </c>
    </row>
    <row r="29" spans="1:15" ht="14.4">
      <c r="A29" s="71"/>
      <c r="B29" s="48" t="s">
        <v>28</v>
      </c>
      <c r="C29" s="49">
        <v>382486992</v>
      </c>
      <c r="D29" s="49">
        <f t="shared" si="5"/>
        <v>94366573.349999487</v>
      </c>
      <c r="E29" s="49">
        <v>476853565.34999949</v>
      </c>
      <c r="F29" s="49">
        <v>463613909.64999956</v>
      </c>
      <c r="G29" s="49">
        <v>457748936.60999966</v>
      </c>
      <c r="H29" s="50">
        <f t="shared" si="6"/>
        <v>13239655.699999928</v>
      </c>
    </row>
    <row r="30" spans="1:15" ht="14.4">
      <c r="A30" s="71"/>
      <c r="B30" s="48" t="s">
        <v>29</v>
      </c>
      <c r="C30" s="49">
        <v>359104451</v>
      </c>
      <c r="D30" s="49">
        <f t="shared" si="5"/>
        <v>352526714.9600004</v>
      </c>
      <c r="E30" s="49">
        <v>711631165.9600004</v>
      </c>
      <c r="F30" s="49">
        <v>711631165.9600004</v>
      </c>
      <c r="G30" s="49">
        <v>695636709.74000001</v>
      </c>
      <c r="H30" s="50">
        <f t="shared" si="6"/>
        <v>0</v>
      </c>
    </row>
    <row r="31" spans="1:15" ht="14.4">
      <c r="A31" s="71"/>
      <c r="B31" s="48" t="s">
        <v>30</v>
      </c>
      <c r="C31" s="49">
        <v>1491129042</v>
      </c>
      <c r="D31" s="49">
        <f t="shared" si="5"/>
        <v>62396799.250000954</v>
      </c>
      <c r="E31" s="49">
        <v>1553525841.250001</v>
      </c>
      <c r="F31" s="49">
        <v>1348144549.120002</v>
      </c>
      <c r="G31" s="49">
        <v>1229840805.440001</v>
      </c>
      <c r="H31" s="50">
        <f t="shared" si="6"/>
        <v>205381292.12999892</v>
      </c>
    </row>
    <row r="32" spans="1:15" ht="14.4">
      <c r="A32" s="73"/>
      <c r="B32" s="48" t="s">
        <v>31</v>
      </c>
      <c r="C32" s="49">
        <v>150124023</v>
      </c>
      <c r="D32" s="49">
        <f t="shared" si="5"/>
        <v>5380622.1099998951</v>
      </c>
      <c r="E32" s="49">
        <v>155504645.1099999</v>
      </c>
      <c r="F32" s="49">
        <v>155504645.1099999</v>
      </c>
      <c r="G32" s="49">
        <v>151356293.95999974</v>
      </c>
      <c r="H32" s="50">
        <f t="shared" si="6"/>
        <v>0</v>
      </c>
    </row>
    <row r="33" spans="1:8" ht="14.4">
      <c r="A33" s="73"/>
      <c r="B33" s="48" t="s">
        <v>32</v>
      </c>
      <c r="C33" s="49">
        <v>3978018491</v>
      </c>
      <c r="D33" s="49">
        <f t="shared" si="5"/>
        <v>554375415.27001476</v>
      </c>
      <c r="E33" s="49">
        <v>4532393906.2700148</v>
      </c>
      <c r="F33" s="49">
        <v>4329108833.81001</v>
      </c>
      <c r="G33" s="49">
        <v>4158188458.309999</v>
      </c>
      <c r="H33" s="50">
        <f t="shared" si="6"/>
        <v>203285072.46000481</v>
      </c>
    </row>
    <row r="34" spans="1:8" ht="14.4">
      <c r="A34" s="85"/>
      <c r="B34" s="48" t="s">
        <v>33</v>
      </c>
      <c r="C34" s="49">
        <v>841955461</v>
      </c>
      <c r="D34" s="49">
        <f t="shared" si="5"/>
        <v>-112701119.81999743</v>
      </c>
      <c r="E34" s="49">
        <v>729254341.18000257</v>
      </c>
      <c r="F34" s="49">
        <v>728139011.60000277</v>
      </c>
      <c r="G34" s="49">
        <v>721138282.15000331</v>
      </c>
      <c r="H34" s="50">
        <f t="shared" si="6"/>
        <v>1115329.5799998045</v>
      </c>
    </row>
    <row r="35" spans="1:8" s="33" customFormat="1" ht="14.4">
      <c r="A35" s="86"/>
      <c r="B35" s="52" t="s">
        <v>34</v>
      </c>
      <c r="C35" s="45">
        <f>SUM(C36:C39)</f>
        <v>3277075335</v>
      </c>
      <c r="D35" s="45">
        <f t="shared" ref="D35:H35" si="7">SUM(D36:D39)</f>
        <v>-2317001633.0700002</v>
      </c>
      <c r="E35" s="45">
        <f t="shared" si="7"/>
        <v>960073701.92999995</v>
      </c>
      <c r="F35" s="45">
        <f t="shared" si="7"/>
        <v>820529324.13</v>
      </c>
      <c r="G35" s="45">
        <f t="shared" si="7"/>
        <v>820391523.37</v>
      </c>
      <c r="H35" s="46">
        <f t="shared" si="7"/>
        <v>139544377.79999995</v>
      </c>
    </row>
    <row r="36" spans="1:8" ht="14.4">
      <c r="A36" s="87"/>
      <c r="B36" s="53" t="s">
        <v>35</v>
      </c>
      <c r="C36" s="49">
        <v>0</v>
      </c>
      <c r="D36" s="49">
        <f>E36-C36</f>
        <v>0</v>
      </c>
      <c r="E36" s="49">
        <v>0</v>
      </c>
      <c r="F36" s="49">
        <v>0</v>
      </c>
      <c r="G36" s="49">
        <v>0</v>
      </c>
      <c r="H36" s="50">
        <f t="shared" ref="H36:H42" si="8">E36-F36</f>
        <v>0</v>
      </c>
    </row>
    <row r="37" spans="1:8" ht="14.4">
      <c r="A37" s="88"/>
      <c r="B37" s="53" t="s">
        <v>36</v>
      </c>
      <c r="C37" s="49">
        <v>927030194</v>
      </c>
      <c r="D37" s="49">
        <f t="shared" ref="D37:D42" si="9">E37-C37</f>
        <v>-849084109.76999998</v>
      </c>
      <c r="E37" s="49">
        <v>77946084.230000004</v>
      </c>
      <c r="F37" s="49">
        <v>0</v>
      </c>
      <c r="G37" s="49">
        <v>0</v>
      </c>
      <c r="H37" s="50">
        <f t="shared" si="8"/>
        <v>77946084.230000004</v>
      </c>
    </row>
    <row r="38" spans="1:8" ht="14.4">
      <c r="A38" s="87"/>
      <c r="B38" s="53" t="s">
        <v>37</v>
      </c>
      <c r="C38" s="49">
        <v>0</v>
      </c>
      <c r="D38" s="49">
        <f t="shared" si="9"/>
        <v>0</v>
      </c>
      <c r="E38" s="49">
        <v>0</v>
      </c>
      <c r="F38" s="49">
        <v>0</v>
      </c>
      <c r="G38" s="49">
        <v>0</v>
      </c>
      <c r="H38" s="50">
        <f t="shared" si="8"/>
        <v>0</v>
      </c>
    </row>
    <row r="39" spans="1:8" ht="14.4">
      <c r="A39" s="88"/>
      <c r="B39" s="53" t="s">
        <v>38</v>
      </c>
      <c r="C39" s="49">
        <v>2350045141</v>
      </c>
      <c r="D39" s="49">
        <f t="shared" si="9"/>
        <v>-1467917523.3000002</v>
      </c>
      <c r="E39" s="49">
        <v>882127617.69999993</v>
      </c>
      <c r="F39" s="49">
        <v>820529324.13</v>
      </c>
      <c r="G39" s="49">
        <v>820391523.37</v>
      </c>
      <c r="H39" s="50">
        <f t="shared" si="8"/>
        <v>61598293.569999933</v>
      </c>
    </row>
    <row r="40" spans="1:8" ht="14.4">
      <c r="A40" s="88"/>
      <c r="B40" s="52" t="s">
        <v>39</v>
      </c>
      <c r="C40" s="45">
        <v>2972355298</v>
      </c>
      <c r="D40" s="45">
        <f t="shared" si="9"/>
        <v>-733567481.61999989</v>
      </c>
      <c r="E40" s="45">
        <v>2238787816.3800001</v>
      </c>
      <c r="F40" s="45">
        <v>2238787816.3800001</v>
      </c>
      <c r="G40" s="45">
        <v>2238787816.3800001</v>
      </c>
      <c r="H40" s="46">
        <f t="shared" si="8"/>
        <v>0</v>
      </c>
    </row>
    <row r="41" spans="1:8" s="54" customFormat="1" ht="14.4">
      <c r="A41" s="86"/>
      <c r="B41" s="44" t="s">
        <v>40</v>
      </c>
      <c r="C41" s="45">
        <v>760863984</v>
      </c>
      <c r="D41" s="45">
        <f t="shared" si="9"/>
        <v>13255500</v>
      </c>
      <c r="E41" s="45">
        <v>774119484</v>
      </c>
      <c r="F41" s="45">
        <v>774119484</v>
      </c>
      <c r="G41" s="45">
        <v>749520674</v>
      </c>
      <c r="H41" s="46">
        <f t="shared" si="8"/>
        <v>0</v>
      </c>
    </row>
    <row r="42" spans="1:8" s="47" customFormat="1" ht="14.4">
      <c r="A42" s="86"/>
      <c r="B42" s="44" t="s">
        <v>41</v>
      </c>
      <c r="C42" s="45">
        <v>1029476001</v>
      </c>
      <c r="D42" s="45">
        <f t="shared" si="9"/>
        <v>144861883.57000017</v>
      </c>
      <c r="E42" s="45">
        <v>1174337884.5700002</v>
      </c>
      <c r="F42" s="45">
        <v>1163500249.5700002</v>
      </c>
      <c r="G42" s="45">
        <v>1148121597.0700002</v>
      </c>
      <c r="H42" s="46">
        <f t="shared" si="8"/>
        <v>10837635</v>
      </c>
    </row>
    <row r="43" spans="1:8" s="47" customFormat="1" ht="14.4">
      <c r="A43" s="43"/>
      <c r="B43" s="44" t="s">
        <v>42</v>
      </c>
      <c r="C43" s="45">
        <f>SUM(C44:C50)</f>
        <v>2230848047</v>
      </c>
      <c r="D43" s="45">
        <f t="shared" ref="D43:H43" si="10">SUM(D44:D50)</f>
        <v>516001092.88999999</v>
      </c>
      <c r="E43" s="45">
        <f t="shared" si="10"/>
        <v>2746849139.8900003</v>
      </c>
      <c r="F43" s="45">
        <f t="shared" si="10"/>
        <v>2725509101.77</v>
      </c>
      <c r="G43" s="45">
        <f t="shared" si="10"/>
        <v>2650434156.8300009</v>
      </c>
      <c r="H43" s="46">
        <f t="shared" si="10"/>
        <v>21340038.119999833</v>
      </c>
    </row>
    <row r="44" spans="1:8" ht="14.4">
      <c r="A44" s="71"/>
      <c r="B44" s="48" t="s">
        <v>43</v>
      </c>
      <c r="C44" s="49">
        <v>187160307</v>
      </c>
      <c r="D44" s="49">
        <f t="shared" ref="D44:D50" si="11">E44-C44</f>
        <v>147848203.69000006</v>
      </c>
      <c r="E44" s="49">
        <v>335008510.69000006</v>
      </c>
      <c r="F44" s="49">
        <v>335008510.69000006</v>
      </c>
      <c r="G44" s="49">
        <v>331165245.69000006</v>
      </c>
      <c r="H44" s="50">
        <f t="shared" ref="H44:H50" si="12">E44-F44</f>
        <v>0</v>
      </c>
    </row>
    <row r="45" spans="1:8" ht="14.4">
      <c r="A45" s="71"/>
      <c r="B45" s="55" t="s">
        <v>44</v>
      </c>
      <c r="C45" s="49">
        <v>75842327</v>
      </c>
      <c r="D45" s="49">
        <f t="shared" si="11"/>
        <v>273168.1400000006</v>
      </c>
      <c r="E45" s="49">
        <v>76115495.140000001</v>
      </c>
      <c r="F45" s="49">
        <v>76115495.140000001</v>
      </c>
      <c r="G45" s="49">
        <v>72896625.140000001</v>
      </c>
      <c r="H45" s="50">
        <f t="shared" si="12"/>
        <v>0</v>
      </c>
    </row>
    <row r="46" spans="1:8" ht="14.4">
      <c r="A46" s="71"/>
      <c r="B46" s="48" t="s">
        <v>45</v>
      </c>
      <c r="C46" s="49">
        <v>42110135</v>
      </c>
      <c r="D46" s="49">
        <f t="shared" si="11"/>
        <v>4064188.6000000015</v>
      </c>
      <c r="E46" s="49">
        <v>46174323.600000001</v>
      </c>
      <c r="F46" s="49">
        <v>46174323.600000001</v>
      </c>
      <c r="G46" s="49">
        <v>44321601.600000001</v>
      </c>
      <c r="H46" s="50">
        <f t="shared" si="12"/>
        <v>0</v>
      </c>
    </row>
    <row r="47" spans="1:8" ht="27.6">
      <c r="A47" s="71"/>
      <c r="B47" s="48" t="s">
        <v>46</v>
      </c>
      <c r="C47" s="49">
        <v>53738613</v>
      </c>
      <c r="D47" s="49">
        <f t="shared" si="11"/>
        <v>-3134869.7800000012</v>
      </c>
      <c r="E47" s="49">
        <v>50603743.219999999</v>
      </c>
      <c r="F47" s="49">
        <v>48008166.68999999</v>
      </c>
      <c r="G47" s="49">
        <v>48008166.68999999</v>
      </c>
      <c r="H47" s="50">
        <f t="shared" si="12"/>
        <v>2595576.5300000086</v>
      </c>
    </row>
    <row r="48" spans="1:8" ht="14.4">
      <c r="A48" s="71"/>
      <c r="B48" s="48" t="s">
        <v>47</v>
      </c>
      <c r="C48" s="49">
        <v>1701996688</v>
      </c>
      <c r="D48" s="49">
        <f t="shared" si="11"/>
        <v>354618157.77999997</v>
      </c>
      <c r="E48" s="49">
        <v>2056614845.78</v>
      </c>
      <c r="F48" s="49">
        <v>2041490144.6000001</v>
      </c>
      <c r="G48" s="49">
        <v>1980446936.3600004</v>
      </c>
      <c r="H48" s="50">
        <f t="shared" si="12"/>
        <v>15124701.179999828</v>
      </c>
    </row>
    <row r="49" spans="1:8" ht="27.6">
      <c r="A49" s="74"/>
      <c r="B49" s="48" t="s">
        <v>48</v>
      </c>
      <c r="C49" s="49">
        <v>110000000</v>
      </c>
      <c r="D49" s="49">
        <f t="shared" si="11"/>
        <v>14954982.579999998</v>
      </c>
      <c r="E49" s="49">
        <v>124954982.58</v>
      </c>
      <c r="F49" s="49">
        <v>124954982.58</v>
      </c>
      <c r="G49" s="49">
        <v>122105958.25999999</v>
      </c>
      <c r="H49" s="50">
        <f t="shared" si="12"/>
        <v>0</v>
      </c>
    </row>
    <row r="50" spans="1:8" ht="27.6">
      <c r="A50" s="74"/>
      <c r="B50" s="48" t="s">
        <v>49</v>
      </c>
      <c r="C50" s="49">
        <v>59999977</v>
      </c>
      <c r="D50" s="49">
        <f t="shared" si="11"/>
        <v>-2622738.1200000048</v>
      </c>
      <c r="E50" s="49">
        <v>57377238.879999995</v>
      </c>
      <c r="F50" s="49">
        <v>53757478.469999999</v>
      </c>
      <c r="G50" s="49">
        <v>51489623.089999989</v>
      </c>
      <c r="H50" s="50">
        <f t="shared" si="12"/>
        <v>3619760.4099999964</v>
      </c>
    </row>
    <row r="51" spans="1:8" s="33" customFormat="1" ht="27.6">
      <c r="A51" s="43"/>
      <c r="B51" s="40" t="s">
        <v>50</v>
      </c>
      <c r="C51" s="41">
        <f>C52+C81+C71+C73+C84+C77+C93</f>
        <v>19441330882</v>
      </c>
      <c r="D51" s="41">
        <f t="shared" ref="D51:H51" si="13">D52+D81+D71+D73+D84+D77+D93</f>
        <v>1433658783.0299926</v>
      </c>
      <c r="E51" s="41">
        <f t="shared" si="13"/>
        <v>20874989665.029999</v>
      </c>
      <c r="F51" s="41">
        <f t="shared" si="13"/>
        <v>19900230998.589996</v>
      </c>
      <c r="G51" s="41">
        <f t="shared" si="13"/>
        <v>19821342572.55999</v>
      </c>
      <c r="H51" s="42">
        <f t="shared" si="13"/>
        <v>974758666.44000018</v>
      </c>
    </row>
    <row r="52" spans="1:8" s="47" customFormat="1" ht="14.4">
      <c r="A52" s="43"/>
      <c r="B52" s="44" t="s">
        <v>51</v>
      </c>
      <c r="C52" s="45">
        <f t="shared" ref="C52:H52" si="14">SUM(C53:C70)</f>
        <v>12336144799</v>
      </c>
      <c r="D52" s="45">
        <f t="shared" si="14"/>
        <v>1021558633.6199993</v>
      </c>
      <c r="E52" s="45">
        <f t="shared" si="14"/>
        <v>13357703432.620003</v>
      </c>
      <c r="F52" s="45">
        <f t="shared" si="14"/>
        <v>12558094040.310003</v>
      </c>
      <c r="G52" s="45">
        <f t="shared" si="14"/>
        <v>12552676548.430002</v>
      </c>
      <c r="H52" s="46">
        <f t="shared" si="14"/>
        <v>799609392.30999947</v>
      </c>
    </row>
    <row r="53" spans="1:8" s="51" customFormat="1" ht="14.4">
      <c r="A53" s="71"/>
      <c r="B53" s="48" t="s">
        <v>52</v>
      </c>
      <c r="C53" s="49">
        <v>9054468018</v>
      </c>
      <c r="D53" s="49">
        <f t="shared" ref="D53:D70" si="15">E53-C53</f>
        <v>-257621433.28000069</v>
      </c>
      <c r="E53" s="49">
        <v>8796846584.7199993</v>
      </c>
      <c r="F53" s="49">
        <v>8005528656.4099998</v>
      </c>
      <c r="G53" s="49">
        <v>8005528656.4099998</v>
      </c>
      <c r="H53" s="50">
        <f t="shared" ref="H53:H70" si="16">E53-F53</f>
        <v>791317928.30999947</v>
      </c>
    </row>
    <row r="54" spans="1:8" ht="14.4">
      <c r="A54" s="71"/>
      <c r="B54" s="48" t="s">
        <v>53</v>
      </c>
      <c r="C54" s="49">
        <v>939444121</v>
      </c>
      <c r="D54" s="49">
        <f t="shared" si="15"/>
        <v>154967335.01999998</v>
      </c>
      <c r="E54" s="49">
        <v>1094411456.02</v>
      </c>
      <c r="F54" s="49">
        <v>1094411456.02</v>
      </c>
      <c r="G54" s="49">
        <v>1094411456.02</v>
      </c>
      <c r="H54" s="50">
        <f t="shared" si="16"/>
        <v>0</v>
      </c>
    </row>
    <row r="55" spans="1:8" s="47" customFormat="1" ht="27.6">
      <c r="A55" s="71"/>
      <c r="B55" s="48" t="s">
        <v>54</v>
      </c>
      <c r="C55" s="49">
        <v>57885473</v>
      </c>
      <c r="D55" s="49">
        <f t="shared" si="15"/>
        <v>-6852519.9800000042</v>
      </c>
      <c r="E55" s="49">
        <v>51032953.019999996</v>
      </c>
      <c r="F55" s="49">
        <v>51032953.019999996</v>
      </c>
      <c r="G55" s="49">
        <v>49611618.019999996</v>
      </c>
      <c r="H55" s="50">
        <f t="shared" si="16"/>
        <v>0</v>
      </c>
    </row>
    <row r="56" spans="1:8" ht="27.6">
      <c r="A56" s="71"/>
      <c r="B56" s="48" t="s">
        <v>55</v>
      </c>
      <c r="C56" s="49">
        <v>407320320</v>
      </c>
      <c r="D56" s="49">
        <f t="shared" si="15"/>
        <v>68197269.209999919</v>
      </c>
      <c r="E56" s="49">
        <v>475517589.20999992</v>
      </c>
      <c r="F56" s="49">
        <v>475517589.20999992</v>
      </c>
      <c r="G56" s="49">
        <v>475517589.20999992</v>
      </c>
      <c r="H56" s="50">
        <f t="shared" si="16"/>
        <v>0</v>
      </c>
    </row>
    <row r="57" spans="1:8" ht="27.6">
      <c r="A57" s="71"/>
      <c r="B57" s="48" t="s">
        <v>56</v>
      </c>
      <c r="C57" s="49">
        <v>388859045</v>
      </c>
      <c r="D57" s="49">
        <f t="shared" si="15"/>
        <v>-687477.20999997854</v>
      </c>
      <c r="E57" s="49">
        <v>388171567.79000002</v>
      </c>
      <c r="F57" s="49">
        <v>388171567.79000002</v>
      </c>
      <c r="G57" s="49">
        <v>388171567.79000002</v>
      </c>
      <c r="H57" s="50">
        <f t="shared" si="16"/>
        <v>0</v>
      </c>
    </row>
    <row r="58" spans="1:8" s="47" customFormat="1" ht="27.6">
      <c r="A58" s="71"/>
      <c r="B58" s="48" t="s">
        <v>57</v>
      </c>
      <c r="C58" s="49">
        <v>137406567</v>
      </c>
      <c r="D58" s="49">
        <f t="shared" si="15"/>
        <v>6487821.9999999702</v>
      </c>
      <c r="E58" s="49">
        <v>143894388.99999997</v>
      </c>
      <c r="F58" s="49">
        <v>143894388.99999997</v>
      </c>
      <c r="G58" s="49">
        <v>143894388.99999997</v>
      </c>
      <c r="H58" s="50">
        <f t="shared" si="16"/>
        <v>0</v>
      </c>
    </row>
    <row r="59" spans="1:8" ht="14.4">
      <c r="A59" s="71"/>
      <c r="B59" s="48" t="s">
        <v>58</v>
      </c>
      <c r="C59" s="49">
        <v>127115892</v>
      </c>
      <c r="D59" s="49">
        <f t="shared" si="15"/>
        <v>5692657.2699999511</v>
      </c>
      <c r="E59" s="49">
        <v>132808549.26999995</v>
      </c>
      <c r="F59" s="49">
        <v>131917393.26999995</v>
      </c>
      <c r="G59" s="49">
        <v>131614548.83999997</v>
      </c>
      <c r="H59" s="50">
        <f t="shared" si="16"/>
        <v>891156</v>
      </c>
    </row>
    <row r="60" spans="1:8" ht="14.4">
      <c r="A60" s="71"/>
      <c r="B60" s="48" t="s">
        <v>59</v>
      </c>
      <c r="C60" s="49">
        <v>89533845</v>
      </c>
      <c r="D60" s="49">
        <f t="shared" si="15"/>
        <v>-22945145.960000001</v>
      </c>
      <c r="E60" s="49">
        <v>66588699.039999999</v>
      </c>
      <c r="F60" s="49">
        <v>66588699.039999999</v>
      </c>
      <c r="G60" s="49">
        <v>66588699.039999999</v>
      </c>
      <c r="H60" s="50">
        <f t="shared" si="16"/>
        <v>0</v>
      </c>
    </row>
    <row r="61" spans="1:8" ht="14.4">
      <c r="A61" s="71"/>
      <c r="B61" s="48" t="s">
        <v>60</v>
      </c>
      <c r="C61" s="49">
        <v>125580416</v>
      </c>
      <c r="D61" s="49">
        <f t="shared" si="15"/>
        <v>13555672</v>
      </c>
      <c r="E61" s="49">
        <v>139136088</v>
      </c>
      <c r="F61" s="49">
        <v>136282275</v>
      </c>
      <c r="G61" s="49">
        <v>136282275</v>
      </c>
      <c r="H61" s="50">
        <f t="shared" si="16"/>
        <v>2853813</v>
      </c>
    </row>
    <row r="62" spans="1:8" ht="14.4">
      <c r="A62" s="72"/>
      <c r="B62" s="48" t="s">
        <v>61</v>
      </c>
      <c r="C62" s="49">
        <v>54817652</v>
      </c>
      <c r="D62" s="49">
        <f t="shared" si="15"/>
        <v>7189622.0000000224</v>
      </c>
      <c r="E62" s="49">
        <v>62007274.000000022</v>
      </c>
      <c r="F62" s="49">
        <v>60735672.000000022</v>
      </c>
      <c r="G62" s="49">
        <v>60735672.000000022</v>
      </c>
      <c r="H62" s="50">
        <f t="shared" si="16"/>
        <v>1271602</v>
      </c>
    </row>
    <row r="63" spans="1:8" ht="14.4">
      <c r="A63" s="71"/>
      <c r="B63" s="48" t="s">
        <v>62</v>
      </c>
      <c r="C63" s="49">
        <v>157236163</v>
      </c>
      <c r="D63" s="49">
        <f t="shared" si="15"/>
        <v>3625269.5199999511</v>
      </c>
      <c r="E63" s="49">
        <v>160861432.51999995</v>
      </c>
      <c r="F63" s="49">
        <v>160861432.51999995</v>
      </c>
      <c r="G63" s="49">
        <v>160861432.51999995</v>
      </c>
      <c r="H63" s="50">
        <f t="shared" si="16"/>
        <v>0</v>
      </c>
    </row>
    <row r="64" spans="1:8" ht="27.6">
      <c r="A64" s="71"/>
      <c r="B64" s="56" t="s">
        <v>63</v>
      </c>
      <c r="C64" s="49">
        <v>154880241</v>
      </c>
      <c r="D64" s="49">
        <f t="shared" si="15"/>
        <v>757804927.92999995</v>
      </c>
      <c r="E64" s="49">
        <v>912685168.92999995</v>
      </c>
      <c r="F64" s="49">
        <v>912685168.92999995</v>
      </c>
      <c r="G64" s="49">
        <v>911533529.37999988</v>
      </c>
      <c r="H64" s="50">
        <f t="shared" si="16"/>
        <v>0</v>
      </c>
    </row>
    <row r="65" spans="1:8" ht="14.4">
      <c r="A65" s="73"/>
      <c r="B65" s="48" t="s">
        <v>64</v>
      </c>
      <c r="C65" s="49">
        <v>56157984</v>
      </c>
      <c r="D65" s="49">
        <f t="shared" si="15"/>
        <v>36926165.629999995</v>
      </c>
      <c r="E65" s="49">
        <v>93084149.629999995</v>
      </c>
      <c r="F65" s="49">
        <v>93084149.629999995</v>
      </c>
      <c r="G65" s="49">
        <v>93084149.629999995</v>
      </c>
      <c r="H65" s="50">
        <f t="shared" si="16"/>
        <v>0</v>
      </c>
    </row>
    <row r="66" spans="1:8" ht="14.4">
      <c r="A66" s="71"/>
      <c r="B66" s="56" t="s">
        <v>65</v>
      </c>
      <c r="C66" s="49">
        <v>39865632</v>
      </c>
      <c r="D66" s="49">
        <f t="shared" si="15"/>
        <v>2205692.9999999925</v>
      </c>
      <c r="E66" s="49">
        <v>42071324.999999993</v>
      </c>
      <c r="F66" s="49">
        <v>41322329.999999993</v>
      </c>
      <c r="G66" s="49">
        <v>41322329.999999993</v>
      </c>
      <c r="H66" s="50">
        <f t="shared" si="16"/>
        <v>748995</v>
      </c>
    </row>
    <row r="67" spans="1:8" ht="14.4">
      <c r="A67" s="71"/>
      <c r="B67" s="48" t="s">
        <v>66</v>
      </c>
      <c r="C67" s="49">
        <v>34140802</v>
      </c>
      <c r="D67" s="49">
        <f t="shared" si="15"/>
        <v>4947128</v>
      </c>
      <c r="E67" s="49">
        <v>39087930</v>
      </c>
      <c r="F67" s="49">
        <v>37449732.000000007</v>
      </c>
      <c r="G67" s="49">
        <v>37449732.000000007</v>
      </c>
      <c r="H67" s="50">
        <f t="shared" si="16"/>
        <v>1638197.9999999925</v>
      </c>
    </row>
    <row r="68" spans="1:8" ht="14.4">
      <c r="A68" s="73"/>
      <c r="B68" s="48" t="s">
        <v>67</v>
      </c>
      <c r="C68" s="49">
        <v>22176853</v>
      </c>
      <c r="D68" s="49">
        <f t="shared" si="15"/>
        <v>1118099.2800000012</v>
      </c>
      <c r="E68" s="49">
        <v>23294952.280000001</v>
      </c>
      <c r="F68" s="49">
        <v>22887571.280000001</v>
      </c>
      <c r="G68" s="49">
        <v>22887571.280000001</v>
      </c>
      <c r="H68" s="50">
        <f t="shared" si="16"/>
        <v>407381</v>
      </c>
    </row>
    <row r="69" spans="1:8" ht="14.4">
      <c r="A69" s="73"/>
      <c r="B69" s="56" t="s">
        <v>68</v>
      </c>
      <c r="C69" s="49">
        <v>12476732</v>
      </c>
      <c r="D69" s="49">
        <f t="shared" si="15"/>
        <v>1218454</v>
      </c>
      <c r="E69" s="49">
        <v>13695186</v>
      </c>
      <c r="F69" s="49">
        <v>13214867.000000002</v>
      </c>
      <c r="G69" s="49">
        <v>13214867.000000002</v>
      </c>
      <c r="H69" s="50">
        <f t="shared" si="16"/>
        <v>480318.99999999814</v>
      </c>
    </row>
    <row r="70" spans="1:8" ht="14.4">
      <c r="A70" s="73"/>
      <c r="B70" s="56" t="s">
        <v>69</v>
      </c>
      <c r="C70" s="49">
        <v>476779043</v>
      </c>
      <c r="D70" s="49">
        <f t="shared" si="15"/>
        <v>245729095.1900003</v>
      </c>
      <c r="E70" s="49">
        <v>722508138.1900003</v>
      </c>
      <c r="F70" s="49">
        <v>722508138.1900003</v>
      </c>
      <c r="G70" s="49">
        <v>719966465.2900002</v>
      </c>
      <c r="H70" s="50">
        <f t="shared" si="16"/>
        <v>0</v>
      </c>
    </row>
    <row r="71" spans="1:8" ht="14.4">
      <c r="A71" s="43"/>
      <c r="B71" s="44" t="s">
        <v>70</v>
      </c>
      <c r="C71" s="45">
        <f t="shared" ref="C71:H71" si="17">SUM(C72:C72)</f>
        <v>3682050418</v>
      </c>
      <c r="D71" s="45">
        <f t="shared" si="17"/>
        <v>317402102.47999334</v>
      </c>
      <c r="E71" s="45">
        <f t="shared" si="17"/>
        <v>3999452520.4799933</v>
      </c>
      <c r="F71" s="45">
        <f t="shared" si="17"/>
        <v>3826217461.9099927</v>
      </c>
      <c r="G71" s="45">
        <f t="shared" si="17"/>
        <v>3788375297.9099922</v>
      </c>
      <c r="H71" s="46">
        <f t="shared" si="17"/>
        <v>173235058.57000065</v>
      </c>
    </row>
    <row r="72" spans="1:8" s="51" customFormat="1" ht="14.4">
      <c r="A72" s="71"/>
      <c r="B72" s="48" t="s">
        <v>71</v>
      </c>
      <c r="C72" s="49">
        <v>3682050418</v>
      </c>
      <c r="D72" s="49">
        <f>E72-C72</f>
        <v>317402102.47999334</v>
      </c>
      <c r="E72" s="49">
        <v>3999452520.4799933</v>
      </c>
      <c r="F72" s="49">
        <v>3826217461.9099927</v>
      </c>
      <c r="G72" s="49">
        <v>3788375297.9099922</v>
      </c>
      <c r="H72" s="50">
        <f>E72-F72</f>
        <v>173235058.57000065</v>
      </c>
    </row>
    <row r="73" spans="1:8" ht="14.4">
      <c r="A73" s="43"/>
      <c r="B73" s="44" t="s">
        <v>72</v>
      </c>
      <c r="C73" s="45">
        <f t="shared" ref="C73:H73" si="18">SUM(C74:C76)</f>
        <v>343292284</v>
      </c>
      <c r="D73" s="45">
        <f t="shared" si="18"/>
        <v>-20965058.230000049</v>
      </c>
      <c r="E73" s="45">
        <f t="shared" si="18"/>
        <v>322327225.76999998</v>
      </c>
      <c r="F73" s="45">
        <f t="shared" si="18"/>
        <v>320805402.29999995</v>
      </c>
      <c r="G73" s="45">
        <f t="shared" si="18"/>
        <v>316287935.95999992</v>
      </c>
      <c r="H73" s="46">
        <f t="shared" si="18"/>
        <v>1521823.4700000212</v>
      </c>
    </row>
    <row r="74" spans="1:8" ht="14.4">
      <c r="A74" s="71"/>
      <c r="B74" s="48" t="s">
        <v>73</v>
      </c>
      <c r="C74" s="49">
        <v>109983489</v>
      </c>
      <c r="D74" s="49">
        <f t="shared" ref="D74:D76" si="19">E74-C74</f>
        <v>-1514583.8300000131</v>
      </c>
      <c r="E74" s="49">
        <v>108468905.16999999</v>
      </c>
      <c r="F74" s="49">
        <v>108468905.16999999</v>
      </c>
      <c r="G74" s="49">
        <v>105638775.54999998</v>
      </c>
      <c r="H74" s="50">
        <f t="shared" ref="H74:H76" si="20">E74-F74</f>
        <v>0</v>
      </c>
    </row>
    <row r="75" spans="1:8" ht="27.6">
      <c r="A75" s="71"/>
      <c r="B75" s="57" t="s">
        <v>74</v>
      </c>
      <c r="C75" s="49">
        <v>39136161</v>
      </c>
      <c r="D75" s="49">
        <f t="shared" si="19"/>
        <v>530168.06000000238</v>
      </c>
      <c r="E75" s="49">
        <v>39666329.060000002</v>
      </c>
      <c r="F75" s="49">
        <v>39654825.039999999</v>
      </c>
      <c r="G75" s="49">
        <v>38442198.989999995</v>
      </c>
      <c r="H75" s="50">
        <f t="shared" si="20"/>
        <v>11504.020000003278</v>
      </c>
    </row>
    <row r="76" spans="1:8" ht="27.6">
      <c r="A76" s="71"/>
      <c r="B76" s="57" t="s">
        <v>75</v>
      </c>
      <c r="C76" s="49">
        <v>194172634</v>
      </c>
      <c r="D76" s="49">
        <f t="shared" si="19"/>
        <v>-19980642.460000038</v>
      </c>
      <c r="E76" s="49">
        <v>174191991.53999996</v>
      </c>
      <c r="F76" s="49">
        <v>172681672.08999994</v>
      </c>
      <c r="G76" s="49">
        <v>172206961.41999996</v>
      </c>
      <c r="H76" s="50">
        <f t="shared" si="20"/>
        <v>1510319.4500000179</v>
      </c>
    </row>
    <row r="77" spans="1:8" ht="14.4">
      <c r="A77" s="43"/>
      <c r="B77" s="44" t="s">
        <v>76</v>
      </c>
      <c r="C77" s="45">
        <f t="shared" ref="C77:H77" si="21">SUM(C78:C80)</f>
        <v>858273991</v>
      </c>
      <c r="D77" s="45">
        <f t="shared" si="21"/>
        <v>-131920399.18999998</v>
      </c>
      <c r="E77" s="45">
        <f t="shared" si="21"/>
        <v>726353591.81000006</v>
      </c>
      <c r="F77" s="45">
        <f t="shared" si="21"/>
        <v>726353591.81000006</v>
      </c>
      <c r="G77" s="45">
        <f t="shared" si="21"/>
        <v>716362297.50999987</v>
      </c>
      <c r="H77" s="46">
        <f t="shared" si="21"/>
        <v>0</v>
      </c>
    </row>
    <row r="78" spans="1:8" ht="27.6">
      <c r="A78" s="75"/>
      <c r="B78" s="56" t="s">
        <v>77</v>
      </c>
      <c r="C78" s="49">
        <v>14705536</v>
      </c>
      <c r="D78" s="49">
        <f t="shared" ref="D78:D80" si="22">E78-C78</f>
        <v>45943022.600000001</v>
      </c>
      <c r="E78" s="49">
        <v>60648558.600000001</v>
      </c>
      <c r="F78" s="49">
        <v>60648558.600000001</v>
      </c>
      <c r="G78" s="49">
        <v>52850527.000000007</v>
      </c>
      <c r="H78" s="50">
        <f t="shared" ref="H78:H80" si="23">E78-F78</f>
        <v>0</v>
      </c>
    </row>
    <row r="79" spans="1:8" ht="14.4">
      <c r="A79" s="76"/>
      <c r="B79" s="48" t="s">
        <v>78</v>
      </c>
      <c r="C79" s="49">
        <v>752866213</v>
      </c>
      <c r="D79" s="49">
        <f t="shared" si="22"/>
        <v>-168028183.52999997</v>
      </c>
      <c r="E79" s="49">
        <v>584838029.47000003</v>
      </c>
      <c r="F79" s="49">
        <v>584838029.47000003</v>
      </c>
      <c r="G79" s="49">
        <v>584375949.39999986</v>
      </c>
      <c r="H79" s="50">
        <f t="shared" si="23"/>
        <v>0</v>
      </c>
    </row>
    <row r="80" spans="1:8" s="54" customFormat="1" ht="14.4">
      <c r="A80" s="77"/>
      <c r="B80" s="48" t="s">
        <v>79</v>
      </c>
      <c r="C80" s="49">
        <v>90702242</v>
      </c>
      <c r="D80" s="49">
        <f t="shared" si="22"/>
        <v>-9835238.2600000054</v>
      </c>
      <c r="E80" s="49">
        <v>80867003.739999995</v>
      </c>
      <c r="F80" s="49">
        <v>80867003.739999995</v>
      </c>
      <c r="G80" s="49">
        <v>79135821.109999999</v>
      </c>
      <c r="H80" s="50">
        <f t="shared" si="23"/>
        <v>0</v>
      </c>
    </row>
    <row r="81" spans="1:8" ht="14.4">
      <c r="A81" s="43"/>
      <c r="B81" s="44" t="s">
        <v>80</v>
      </c>
      <c r="C81" s="45">
        <f t="shared" ref="C81:H81" si="24">SUM(C82:C83)</f>
        <v>435770201</v>
      </c>
      <c r="D81" s="45">
        <f t="shared" si="24"/>
        <v>58186528.280000061</v>
      </c>
      <c r="E81" s="45">
        <f t="shared" si="24"/>
        <v>493956729.28000009</v>
      </c>
      <c r="F81" s="45">
        <f t="shared" si="24"/>
        <v>493945708.82000005</v>
      </c>
      <c r="G81" s="45">
        <f t="shared" si="24"/>
        <v>493945708.82000005</v>
      </c>
      <c r="H81" s="46">
        <f t="shared" si="24"/>
        <v>11020.460000038147</v>
      </c>
    </row>
    <row r="82" spans="1:8" ht="14.4">
      <c r="A82" s="71"/>
      <c r="B82" s="48" t="s">
        <v>81</v>
      </c>
      <c r="C82" s="49">
        <v>231627267</v>
      </c>
      <c r="D82" s="49">
        <f t="shared" ref="D82:D83" si="25">E82-C82</f>
        <v>151060230.01000005</v>
      </c>
      <c r="E82" s="49">
        <v>382687497.01000005</v>
      </c>
      <c r="F82" s="49">
        <v>382676476.55000001</v>
      </c>
      <c r="G82" s="49">
        <v>382676476.55000001</v>
      </c>
      <c r="H82" s="50">
        <f t="shared" ref="H82:H83" si="26">E82-F82</f>
        <v>11020.460000038147</v>
      </c>
    </row>
    <row r="83" spans="1:8" s="54" customFormat="1" ht="14.4">
      <c r="A83" s="71"/>
      <c r="B83" s="48" t="s">
        <v>82</v>
      </c>
      <c r="C83" s="49">
        <v>204142934</v>
      </c>
      <c r="D83" s="49">
        <f t="shared" si="25"/>
        <v>-92873701.729999989</v>
      </c>
      <c r="E83" s="49">
        <v>111269232.27000001</v>
      </c>
      <c r="F83" s="49">
        <v>111269232.27000001</v>
      </c>
      <c r="G83" s="49">
        <v>111269232.27000001</v>
      </c>
      <c r="H83" s="50">
        <f t="shared" si="26"/>
        <v>0</v>
      </c>
    </row>
    <row r="84" spans="1:8" ht="14.4">
      <c r="A84" s="43"/>
      <c r="B84" s="44" t="s">
        <v>83</v>
      </c>
      <c r="C84" s="45">
        <f t="shared" ref="C84:H84" si="27">SUM(C85:C88)</f>
        <v>1128290199</v>
      </c>
      <c r="D84" s="45">
        <f t="shared" si="27"/>
        <v>151512986.79999989</v>
      </c>
      <c r="E84" s="45">
        <f t="shared" si="27"/>
        <v>1279803185.8</v>
      </c>
      <c r="F84" s="45">
        <f t="shared" si="27"/>
        <v>1279421814.1700001</v>
      </c>
      <c r="G84" s="45">
        <f t="shared" si="27"/>
        <v>1259406473.72</v>
      </c>
      <c r="H84" s="46">
        <f t="shared" si="27"/>
        <v>381371.63000001013</v>
      </c>
    </row>
    <row r="85" spans="1:8" ht="27.6">
      <c r="A85" s="71"/>
      <c r="B85" s="48" t="s">
        <v>84</v>
      </c>
      <c r="C85" s="49">
        <v>876846434</v>
      </c>
      <c r="D85" s="49">
        <f t="shared" ref="D85:D88" si="28">E85-C85</f>
        <v>80203571.219999909</v>
      </c>
      <c r="E85" s="49">
        <v>957050005.21999991</v>
      </c>
      <c r="F85" s="49">
        <v>957050005.21999991</v>
      </c>
      <c r="G85" s="49">
        <v>940761770.12</v>
      </c>
      <c r="H85" s="50">
        <f t="shared" ref="H85:H88" si="29">E85-F85</f>
        <v>0</v>
      </c>
    </row>
    <row r="86" spans="1:8" ht="27.6">
      <c r="A86" s="71"/>
      <c r="B86" s="48" t="s">
        <v>85</v>
      </c>
      <c r="C86" s="49">
        <v>37900202</v>
      </c>
      <c r="D86" s="49">
        <f t="shared" si="28"/>
        <v>-588454.3199999854</v>
      </c>
      <c r="E86" s="49">
        <v>37311747.680000015</v>
      </c>
      <c r="F86" s="49">
        <v>37311747.680000015</v>
      </c>
      <c r="G86" s="49">
        <v>37101383.330000013</v>
      </c>
      <c r="H86" s="50">
        <f t="shared" si="29"/>
        <v>0</v>
      </c>
    </row>
    <row r="87" spans="1:8" ht="14.4">
      <c r="A87" s="71"/>
      <c r="B87" s="48" t="s">
        <v>86</v>
      </c>
      <c r="C87" s="49">
        <v>31148466</v>
      </c>
      <c r="D87" s="49">
        <f t="shared" si="28"/>
        <v>34815117.470000014</v>
      </c>
      <c r="E87" s="49">
        <v>65963583.470000014</v>
      </c>
      <c r="F87" s="49">
        <v>65582211.840000004</v>
      </c>
      <c r="G87" s="49">
        <v>64795097.170000009</v>
      </c>
      <c r="H87" s="50">
        <f t="shared" si="29"/>
        <v>381371.63000001013</v>
      </c>
    </row>
    <row r="88" spans="1:8" ht="14.4">
      <c r="A88" s="71"/>
      <c r="B88" s="48" t="s">
        <v>87</v>
      </c>
      <c r="C88" s="49">
        <v>182395097</v>
      </c>
      <c r="D88" s="49">
        <f t="shared" si="28"/>
        <v>37082752.429999977</v>
      </c>
      <c r="E88" s="49">
        <v>219477849.42999998</v>
      </c>
      <c r="F88" s="49">
        <v>219477849.42999998</v>
      </c>
      <c r="G88" s="49">
        <v>216748223.09999999</v>
      </c>
      <c r="H88" s="50">
        <f t="shared" si="29"/>
        <v>0</v>
      </c>
    </row>
    <row r="89" spans="1:8" ht="14.4">
      <c r="A89" s="71"/>
      <c r="B89" s="44" t="s">
        <v>88</v>
      </c>
      <c r="C89" s="45">
        <f>SUM(C90:C92)</f>
        <v>0</v>
      </c>
      <c r="D89" s="45">
        <f t="shared" ref="D89:H89" si="30">SUM(D90:D92)</f>
        <v>0</v>
      </c>
      <c r="E89" s="45">
        <f t="shared" si="30"/>
        <v>0</v>
      </c>
      <c r="F89" s="45">
        <f t="shared" si="30"/>
        <v>0</v>
      </c>
      <c r="G89" s="45">
        <f t="shared" si="30"/>
        <v>0</v>
      </c>
      <c r="H89" s="46">
        <f t="shared" si="30"/>
        <v>0</v>
      </c>
    </row>
    <row r="90" spans="1:8" ht="27.6">
      <c r="A90" s="71"/>
      <c r="B90" s="48" t="s">
        <v>89</v>
      </c>
      <c r="C90" s="49">
        <v>0</v>
      </c>
      <c r="D90" s="49">
        <f t="shared" ref="D90:D92" si="31">E90-C90</f>
        <v>0</v>
      </c>
      <c r="E90" s="49">
        <v>0</v>
      </c>
      <c r="F90" s="49">
        <v>0</v>
      </c>
      <c r="G90" s="49">
        <v>0</v>
      </c>
      <c r="H90" s="50">
        <f t="shared" ref="H90:H92" si="32">E90-F90</f>
        <v>0</v>
      </c>
    </row>
    <row r="91" spans="1:8" ht="27.6">
      <c r="A91" s="71"/>
      <c r="B91" s="48" t="s">
        <v>90</v>
      </c>
      <c r="C91" s="49">
        <v>0</v>
      </c>
      <c r="D91" s="49">
        <f t="shared" si="31"/>
        <v>0</v>
      </c>
      <c r="E91" s="49">
        <v>0</v>
      </c>
      <c r="F91" s="49">
        <v>0</v>
      </c>
      <c r="G91" s="49">
        <v>0</v>
      </c>
      <c r="H91" s="50">
        <f t="shared" si="32"/>
        <v>0</v>
      </c>
    </row>
    <row r="92" spans="1:8" ht="27.6">
      <c r="A92" s="71"/>
      <c r="B92" s="48" t="s">
        <v>91</v>
      </c>
      <c r="C92" s="49">
        <v>0</v>
      </c>
      <c r="D92" s="49">
        <f t="shared" si="31"/>
        <v>0</v>
      </c>
      <c r="E92" s="49">
        <v>0</v>
      </c>
      <c r="F92" s="49">
        <v>0</v>
      </c>
      <c r="G92" s="49">
        <v>0</v>
      </c>
      <c r="H92" s="50">
        <f t="shared" si="32"/>
        <v>0</v>
      </c>
    </row>
    <row r="93" spans="1:8" ht="14.4">
      <c r="A93" s="43"/>
      <c r="B93" s="44" t="s">
        <v>92</v>
      </c>
      <c r="C93" s="45">
        <f t="shared" ref="C93:H93" si="33">SUM(C94:C96)</f>
        <v>657508990</v>
      </c>
      <c r="D93" s="45">
        <f t="shared" si="33"/>
        <v>37883989.269999973</v>
      </c>
      <c r="E93" s="45">
        <f t="shared" si="33"/>
        <v>695392979.26999998</v>
      </c>
      <c r="F93" s="45">
        <f t="shared" si="33"/>
        <v>695392979.26999998</v>
      </c>
      <c r="G93" s="45">
        <f t="shared" si="33"/>
        <v>694288310.20999992</v>
      </c>
      <c r="H93" s="46">
        <f t="shared" si="33"/>
        <v>0</v>
      </c>
    </row>
    <row r="94" spans="1:8" ht="29.25" customHeight="1">
      <c r="A94" s="71"/>
      <c r="B94" s="48" t="s">
        <v>93</v>
      </c>
      <c r="C94" s="49">
        <v>25466492</v>
      </c>
      <c r="D94" s="49">
        <f t="shared" ref="D94:D96" si="34">E94-C94</f>
        <v>-666379.21000000089</v>
      </c>
      <c r="E94" s="49">
        <v>24800112.789999999</v>
      </c>
      <c r="F94" s="49">
        <v>24800112.789999999</v>
      </c>
      <c r="G94" s="49">
        <v>24570381.789999999</v>
      </c>
      <c r="H94" s="50">
        <f t="shared" ref="H94:H96" si="35">E94-F94</f>
        <v>0</v>
      </c>
    </row>
    <row r="95" spans="1:8" ht="19.5" customHeight="1">
      <c r="A95" s="71"/>
      <c r="B95" s="48" t="s">
        <v>94</v>
      </c>
      <c r="C95" s="49">
        <v>571357646</v>
      </c>
      <c r="D95" s="49">
        <f t="shared" si="34"/>
        <v>27585155.25</v>
      </c>
      <c r="E95" s="49">
        <v>598942801.25</v>
      </c>
      <c r="F95" s="49">
        <v>598942801.25</v>
      </c>
      <c r="G95" s="49">
        <v>598942801.25</v>
      </c>
      <c r="H95" s="50">
        <f t="shared" si="35"/>
        <v>0</v>
      </c>
    </row>
    <row r="96" spans="1:8" s="33" customFormat="1" ht="27.6">
      <c r="A96" s="78"/>
      <c r="B96" s="48" t="s">
        <v>95</v>
      </c>
      <c r="C96" s="49">
        <v>60684852</v>
      </c>
      <c r="D96" s="49">
        <f t="shared" si="34"/>
        <v>10965213.229999974</v>
      </c>
      <c r="E96" s="49">
        <v>71650065.229999974</v>
      </c>
      <c r="F96" s="49">
        <v>71650065.229999974</v>
      </c>
      <c r="G96" s="49">
        <v>70775127.169999972</v>
      </c>
      <c r="H96" s="50">
        <f t="shared" si="35"/>
        <v>0</v>
      </c>
    </row>
    <row r="97" spans="1:11" s="33" customFormat="1" ht="21.75" customHeight="1">
      <c r="A97" s="43"/>
      <c r="B97" s="40" t="s">
        <v>96</v>
      </c>
      <c r="C97" s="41">
        <v>0</v>
      </c>
      <c r="D97" s="41">
        <v>0</v>
      </c>
      <c r="E97" s="41">
        <v>0</v>
      </c>
      <c r="F97" s="41">
        <v>0</v>
      </c>
      <c r="G97" s="41">
        <v>0</v>
      </c>
      <c r="H97" s="42">
        <v>0</v>
      </c>
    </row>
    <row r="98" spans="1:11" s="33" customFormat="1" ht="42" customHeight="1">
      <c r="A98" s="43"/>
      <c r="B98" s="37" t="s">
        <v>97</v>
      </c>
      <c r="C98" s="38">
        <f t="shared" ref="C98:H98" si="36">C99+C103</f>
        <v>0</v>
      </c>
      <c r="D98" s="38">
        <f t="shared" si="36"/>
        <v>0</v>
      </c>
      <c r="E98" s="38">
        <f t="shared" si="36"/>
        <v>0</v>
      </c>
      <c r="F98" s="38">
        <f t="shared" si="36"/>
        <v>0</v>
      </c>
      <c r="G98" s="38">
        <f t="shared" si="36"/>
        <v>0</v>
      </c>
      <c r="H98" s="39">
        <f t="shared" si="36"/>
        <v>0</v>
      </c>
    </row>
    <row r="99" spans="1:11" s="33" customFormat="1" ht="25.5" customHeight="1">
      <c r="A99" s="43"/>
      <c r="B99" s="40" t="s">
        <v>98</v>
      </c>
      <c r="C99" s="41">
        <f>C100</f>
        <v>0</v>
      </c>
      <c r="D99" s="41">
        <f t="shared" ref="D99:H99" si="37">D100</f>
        <v>0</v>
      </c>
      <c r="E99" s="41">
        <f t="shared" si="37"/>
        <v>0</v>
      </c>
      <c r="F99" s="41">
        <f t="shared" si="37"/>
        <v>0</v>
      </c>
      <c r="G99" s="41">
        <f t="shared" si="37"/>
        <v>0</v>
      </c>
      <c r="H99" s="42">
        <f t="shared" si="37"/>
        <v>0</v>
      </c>
    </row>
    <row r="100" spans="1:11" s="33" customFormat="1" ht="25.5" customHeight="1">
      <c r="A100" s="43"/>
      <c r="B100" s="44" t="s">
        <v>99</v>
      </c>
      <c r="C100" s="45">
        <f>C101+C102</f>
        <v>0</v>
      </c>
      <c r="D100" s="45">
        <f t="shared" ref="D100:H100" si="38">D101+D102</f>
        <v>0</v>
      </c>
      <c r="E100" s="45">
        <f t="shared" si="38"/>
        <v>0</v>
      </c>
      <c r="F100" s="45">
        <f t="shared" si="38"/>
        <v>0</v>
      </c>
      <c r="G100" s="45">
        <f t="shared" si="38"/>
        <v>0</v>
      </c>
      <c r="H100" s="46">
        <f t="shared" si="38"/>
        <v>0</v>
      </c>
    </row>
    <row r="101" spans="1:11" s="33" customFormat="1" ht="25.5" customHeight="1">
      <c r="A101" s="71"/>
      <c r="B101" s="48" t="s">
        <v>100</v>
      </c>
      <c r="C101" s="49">
        <v>0</v>
      </c>
      <c r="D101" s="49">
        <f t="shared" ref="D101:D102" si="39">E101-C101</f>
        <v>0</v>
      </c>
      <c r="E101" s="49">
        <v>0</v>
      </c>
      <c r="F101" s="49">
        <v>0</v>
      </c>
      <c r="G101" s="49">
        <v>0</v>
      </c>
      <c r="H101" s="50">
        <f t="shared" ref="H101:H102" si="40">E101-F101</f>
        <v>0</v>
      </c>
    </row>
    <row r="102" spans="1:11" s="33" customFormat="1" ht="25.5" customHeight="1">
      <c r="A102" s="75"/>
      <c r="B102" s="56" t="s">
        <v>101</v>
      </c>
      <c r="C102" s="49">
        <v>0</v>
      </c>
      <c r="D102" s="49">
        <f t="shared" si="39"/>
        <v>0</v>
      </c>
      <c r="E102" s="49">
        <v>0</v>
      </c>
      <c r="F102" s="49">
        <v>0</v>
      </c>
      <c r="G102" s="49">
        <v>0</v>
      </c>
      <c r="H102" s="50">
        <f t="shared" si="40"/>
        <v>0</v>
      </c>
    </row>
    <row r="103" spans="1:11" s="33" customFormat="1" ht="31.5" customHeight="1">
      <c r="A103" s="43"/>
      <c r="B103" s="40" t="s">
        <v>102</v>
      </c>
      <c r="C103" s="41">
        <v>0</v>
      </c>
      <c r="D103" s="41">
        <v>0</v>
      </c>
      <c r="E103" s="41">
        <v>0</v>
      </c>
      <c r="F103" s="41">
        <v>0</v>
      </c>
      <c r="G103" s="41">
        <v>0</v>
      </c>
      <c r="H103" s="42">
        <v>0</v>
      </c>
      <c r="K103"/>
    </row>
    <row r="104" spans="1:11" s="33" customFormat="1" ht="21" customHeight="1">
      <c r="A104" s="43"/>
      <c r="B104" s="34" t="s">
        <v>103</v>
      </c>
      <c r="C104" s="35">
        <f t="shared" ref="C104:H104" si="41">C105+C106+C110</f>
        <v>10990984</v>
      </c>
      <c r="D104" s="35">
        <f t="shared" si="41"/>
        <v>526738.9700000044</v>
      </c>
      <c r="E104" s="35">
        <f t="shared" si="41"/>
        <v>11517722.970000004</v>
      </c>
      <c r="F104" s="35">
        <f t="shared" si="41"/>
        <v>11517722.970000004</v>
      </c>
      <c r="G104" s="35">
        <f t="shared" si="41"/>
        <v>11346344.780000005</v>
      </c>
      <c r="H104" s="36">
        <f t="shared" si="41"/>
        <v>0</v>
      </c>
      <c r="K104"/>
    </row>
    <row r="105" spans="1:11" s="33" customFormat="1" ht="27.6">
      <c r="A105" s="43"/>
      <c r="B105" s="37" t="s">
        <v>104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9">
        <v>0</v>
      </c>
      <c r="K105"/>
    </row>
    <row r="106" spans="1:11" ht="27.6">
      <c r="A106" s="43"/>
      <c r="B106" s="37" t="s">
        <v>105</v>
      </c>
      <c r="C106" s="38">
        <f>C107</f>
        <v>10990984</v>
      </c>
      <c r="D106" s="38">
        <f t="shared" ref="D106:H107" si="42">D107</f>
        <v>526738.9700000044</v>
      </c>
      <c r="E106" s="38">
        <f t="shared" si="42"/>
        <v>11517722.970000004</v>
      </c>
      <c r="F106" s="38">
        <f t="shared" si="42"/>
        <v>11517722.970000004</v>
      </c>
      <c r="G106" s="38">
        <f t="shared" si="42"/>
        <v>11346344.780000005</v>
      </c>
      <c r="H106" s="39">
        <f t="shared" si="42"/>
        <v>0</v>
      </c>
    </row>
    <row r="107" spans="1:11" ht="27.6">
      <c r="A107" s="43"/>
      <c r="B107" s="40" t="s">
        <v>106</v>
      </c>
      <c r="C107" s="41">
        <f>C108</f>
        <v>10990984</v>
      </c>
      <c r="D107" s="41">
        <f t="shared" si="42"/>
        <v>526738.9700000044</v>
      </c>
      <c r="E107" s="41">
        <f t="shared" si="42"/>
        <v>11517722.970000004</v>
      </c>
      <c r="F107" s="41">
        <f t="shared" si="42"/>
        <v>11517722.970000004</v>
      </c>
      <c r="G107" s="41">
        <f t="shared" si="42"/>
        <v>11346344.780000005</v>
      </c>
      <c r="H107" s="42">
        <f t="shared" si="42"/>
        <v>0</v>
      </c>
    </row>
    <row r="108" spans="1:11" s="33" customFormat="1" ht="14.4">
      <c r="A108" s="43"/>
      <c r="B108" s="44" t="s">
        <v>107</v>
      </c>
      <c r="C108" s="45">
        <f>C109</f>
        <v>10990984</v>
      </c>
      <c r="D108" s="45">
        <f>D109</f>
        <v>526738.9700000044</v>
      </c>
      <c r="E108" s="45">
        <f>E109</f>
        <v>11517722.970000004</v>
      </c>
      <c r="F108" s="45">
        <f>F109</f>
        <v>11517722.970000004</v>
      </c>
      <c r="G108" s="45">
        <f>G109</f>
        <v>11346344.780000005</v>
      </c>
      <c r="H108" s="46">
        <f>H109</f>
        <v>0</v>
      </c>
    </row>
    <row r="109" spans="1:11" ht="27.6">
      <c r="A109" s="73"/>
      <c r="B109" s="48" t="s">
        <v>108</v>
      </c>
      <c r="C109" s="49">
        <v>10990984</v>
      </c>
      <c r="D109" s="49">
        <f>E109-C109</f>
        <v>526738.9700000044</v>
      </c>
      <c r="E109" s="49">
        <v>11517722.970000004</v>
      </c>
      <c r="F109" s="49">
        <v>11517722.970000004</v>
      </c>
      <c r="G109" s="49">
        <v>11346344.780000005</v>
      </c>
      <c r="H109" s="50">
        <f>E109-F109</f>
        <v>0</v>
      </c>
    </row>
    <row r="110" spans="1:11" ht="27.6">
      <c r="A110" s="43"/>
      <c r="B110" s="37" t="s">
        <v>109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9">
        <v>0</v>
      </c>
    </row>
    <row r="111" spans="1:11" ht="14.4">
      <c r="A111" s="43"/>
      <c r="B111" s="29" t="s">
        <v>110</v>
      </c>
      <c r="C111" s="30">
        <f>C112</f>
        <v>8305695121</v>
      </c>
      <c r="D111" s="31">
        <f t="shared" ref="D111:H112" si="43">D112</f>
        <v>232078716.63999987</v>
      </c>
      <c r="E111" s="31">
        <f t="shared" si="43"/>
        <v>8537773837.6399994</v>
      </c>
      <c r="F111" s="31">
        <f t="shared" si="43"/>
        <v>8527051836.1399994</v>
      </c>
      <c r="G111" s="31">
        <f t="shared" si="43"/>
        <v>8527051836.1399994</v>
      </c>
      <c r="H111" s="32">
        <f t="shared" si="43"/>
        <v>10722001.5</v>
      </c>
    </row>
    <row r="112" spans="1:11" ht="14.4">
      <c r="A112" s="43"/>
      <c r="B112" s="34" t="s">
        <v>111</v>
      </c>
      <c r="C112" s="35">
        <f>C113</f>
        <v>8305695121</v>
      </c>
      <c r="D112" s="35">
        <f t="shared" si="43"/>
        <v>232078716.63999987</v>
      </c>
      <c r="E112" s="35">
        <f t="shared" si="43"/>
        <v>8537773837.6399994</v>
      </c>
      <c r="F112" s="35">
        <f t="shared" si="43"/>
        <v>8527051836.1399994</v>
      </c>
      <c r="G112" s="35">
        <f t="shared" si="43"/>
        <v>8527051836.1399994</v>
      </c>
      <c r="H112" s="36">
        <f t="shared" si="43"/>
        <v>10722001.5</v>
      </c>
    </row>
    <row r="113" spans="1:11" ht="14.4">
      <c r="A113" s="43"/>
      <c r="B113" s="37" t="s">
        <v>112</v>
      </c>
      <c r="C113" s="38">
        <f t="shared" ref="C113:H113" si="44">C114+C127</f>
        <v>8305695121</v>
      </c>
      <c r="D113" s="38">
        <f t="shared" si="44"/>
        <v>232078716.63999987</v>
      </c>
      <c r="E113" s="38">
        <f t="shared" si="44"/>
        <v>8537773837.6399994</v>
      </c>
      <c r="F113" s="38">
        <f t="shared" si="44"/>
        <v>8527051836.1399994</v>
      </c>
      <c r="G113" s="38">
        <f t="shared" si="44"/>
        <v>8527051836.1399994</v>
      </c>
      <c r="H113" s="39">
        <f t="shared" si="44"/>
        <v>10722001.5</v>
      </c>
    </row>
    <row r="114" spans="1:11" ht="15.6">
      <c r="A114" s="43"/>
      <c r="B114" s="40" t="s">
        <v>113</v>
      </c>
      <c r="C114" s="41">
        <f t="shared" ref="C114:H114" si="45">C115</f>
        <v>8305695121</v>
      </c>
      <c r="D114" s="41">
        <f t="shared" si="45"/>
        <v>232078716.63999987</v>
      </c>
      <c r="E114" s="41">
        <f t="shared" si="45"/>
        <v>8537773837.6399994</v>
      </c>
      <c r="F114" s="41">
        <f t="shared" si="45"/>
        <v>8527051836.1399994</v>
      </c>
      <c r="G114" s="41">
        <f t="shared" si="45"/>
        <v>8527051836.1399994</v>
      </c>
      <c r="H114" s="42">
        <f t="shared" si="45"/>
        <v>10722001.5</v>
      </c>
      <c r="K114" s="58"/>
    </row>
    <row r="115" spans="1:11" ht="15.6">
      <c r="A115" s="43"/>
      <c r="B115" s="44" t="s">
        <v>114</v>
      </c>
      <c r="C115" s="45">
        <f t="shared" ref="C115:H115" si="46">SUM(C116:C126)</f>
        <v>8305695121</v>
      </c>
      <c r="D115" s="45">
        <f t="shared" si="46"/>
        <v>232078716.63999987</v>
      </c>
      <c r="E115" s="45">
        <f t="shared" si="46"/>
        <v>8537773837.6399994</v>
      </c>
      <c r="F115" s="45">
        <f t="shared" si="46"/>
        <v>8527051836.1399994</v>
      </c>
      <c r="G115" s="45">
        <f t="shared" si="46"/>
        <v>8527051836.1399994</v>
      </c>
      <c r="H115" s="46">
        <f t="shared" si="46"/>
        <v>10722001.5</v>
      </c>
      <c r="K115" s="58"/>
    </row>
    <row r="116" spans="1:11" ht="14.4">
      <c r="A116" s="71"/>
      <c r="B116" s="48" t="s">
        <v>115</v>
      </c>
      <c r="C116" s="49">
        <v>485806825</v>
      </c>
      <c r="D116" s="49">
        <f t="shared" ref="D116:D126" si="47">E116-C116</f>
        <v>3077843.25</v>
      </c>
      <c r="E116" s="49">
        <v>488884668.25</v>
      </c>
      <c r="F116" s="49">
        <v>488884668.25</v>
      </c>
      <c r="G116" s="49">
        <v>488884668.25</v>
      </c>
      <c r="H116" s="50">
        <f t="shared" ref="H116:H126" si="48">E116-F116</f>
        <v>0</v>
      </c>
    </row>
    <row r="117" spans="1:11" ht="14.4">
      <c r="A117" s="71"/>
      <c r="B117" s="48" t="s">
        <v>116</v>
      </c>
      <c r="C117" s="49">
        <v>771894910</v>
      </c>
      <c r="D117" s="49">
        <f t="shared" si="47"/>
        <v>5151806.75</v>
      </c>
      <c r="E117" s="49">
        <v>777046716.75</v>
      </c>
      <c r="F117" s="49">
        <v>777046716.75</v>
      </c>
      <c r="G117" s="49">
        <v>777046716.75</v>
      </c>
      <c r="H117" s="50">
        <f t="shared" si="48"/>
        <v>0</v>
      </c>
    </row>
    <row r="118" spans="1:11" ht="14.4">
      <c r="A118" s="71"/>
      <c r="B118" s="48" t="s">
        <v>117</v>
      </c>
      <c r="C118" s="49">
        <v>318296161</v>
      </c>
      <c r="D118" s="49">
        <f t="shared" si="47"/>
        <v>45376958</v>
      </c>
      <c r="E118" s="49">
        <v>363673119</v>
      </c>
      <c r="F118" s="49">
        <v>353604991.5</v>
      </c>
      <c r="G118" s="49">
        <v>353604991.5</v>
      </c>
      <c r="H118" s="50">
        <f t="shared" si="48"/>
        <v>10068127.5</v>
      </c>
    </row>
    <row r="119" spans="1:11" ht="14.4">
      <c r="A119" s="71"/>
      <c r="B119" s="48" t="s">
        <v>118</v>
      </c>
      <c r="C119" s="49">
        <v>1019401249</v>
      </c>
      <c r="D119" s="49">
        <f t="shared" si="47"/>
        <v>57439203.940000057</v>
      </c>
      <c r="E119" s="49">
        <v>1076840452.9400001</v>
      </c>
      <c r="F119" s="49">
        <v>1076840452.9400001</v>
      </c>
      <c r="G119" s="49">
        <v>1076840452.9400001</v>
      </c>
      <c r="H119" s="50">
        <f t="shared" si="48"/>
        <v>0</v>
      </c>
    </row>
    <row r="120" spans="1:11" ht="14.4">
      <c r="A120" s="71"/>
      <c r="B120" s="48" t="s">
        <v>119</v>
      </c>
      <c r="C120" s="49">
        <v>2736260492</v>
      </c>
      <c r="D120" s="49">
        <f t="shared" si="47"/>
        <v>65309643.699999809</v>
      </c>
      <c r="E120" s="49">
        <v>2801570135.6999998</v>
      </c>
      <c r="F120" s="49">
        <v>2801570135.6999998</v>
      </c>
      <c r="G120" s="49">
        <v>2801570135.6999998</v>
      </c>
      <c r="H120" s="50">
        <f t="shared" si="48"/>
        <v>0</v>
      </c>
    </row>
    <row r="121" spans="1:11" ht="14.4">
      <c r="A121" s="71"/>
      <c r="B121" s="48" t="s">
        <v>120</v>
      </c>
      <c r="C121" s="49">
        <v>414324156</v>
      </c>
      <c r="D121" s="49">
        <f t="shared" si="47"/>
        <v>11004939</v>
      </c>
      <c r="E121" s="49">
        <v>425329095</v>
      </c>
      <c r="F121" s="49">
        <v>425329095</v>
      </c>
      <c r="G121" s="49">
        <v>425329095</v>
      </c>
      <c r="H121" s="50">
        <f t="shared" si="48"/>
        <v>0</v>
      </c>
    </row>
    <row r="122" spans="1:11" ht="14.4">
      <c r="A122" s="71"/>
      <c r="B122" s="48" t="s">
        <v>121</v>
      </c>
      <c r="C122" s="49">
        <v>343256733</v>
      </c>
      <c r="D122" s="49">
        <f t="shared" si="47"/>
        <v>-4210949</v>
      </c>
      <c r="E122" s="49">
        <v>339045784</v>
      </c>
      <c r="F122" s="49">
        <v>339045784</v>
      </c>
      <c r="G122" s="49">
        <v>339045784</v>
      </c>
      <c r="H122" s="50">
        <f t="shared" si="48"/>
        <v>0</v>
      </c>
    </row>
    <row r="123" spans="1:11" ht="14.4">
      <c r="A123" s="71"/>
      <c r="B123" s="48" t="s">
        <v>122</v>
      </c>
      <c r="C123" s="49">
        <v>1175894085</v>
      </c>
      <c r="D123" s="49">
        <f t="shared" si="47"/>
        <v>37909403.75</v>
      </c>
      <c r="E123" s="49">
        <v>1213803488.75</v>
      </c>
      <c r="F123" s="49">
        <v>1213149614.75</v>
      </c>
      <c r="G123" s="49">
        <v>1213149614.75</v>
      </c>
      <c r="H123" s="50">
        <f t="shared" si="48"/>
        <v>653874</v>
      </c>
    </row>
    <row r="124" spans="1:11" ht="14.4">
      <c r="A124" s="71"/>
      <c r="B124" s="48" t="s">
        <v>123</v>
      </c>
      <c r="C124" s="49">
        <v>391768978</v>
      </c>
      <c r="D124" s="49">
        <f t="shared" si="47"/>
        <v>7731337.25</v>
      </c>
      <c r="E124" s="49">
        <v>399500315.25</v>
      </c>
      <c r="F124" s="49">
        <v>399500315.25</v>
      </c>
      <c r="G124" s="49">
        <v>399500315.25</v>
      </c>
      <c r="H124" s="50">
        <f t="shared" si="48"/>
        <v>0</v>
      </c>
    </row>
    <row r="125" spans="1:11" ht="14.4">
      <c r="A125" s="71"/>
      <c r="B125" s="48" t="s">
        <v>124</v>
      </c>
      <c r="C125" s="49">
        <v>384105232</v>
      </c>
      <c r="D125" s="49">
        <f t="shared" si="47"/>
        <v>-1215153</v>
      </c>
      <c r="E125" s="49">
        <v>382890079</v>
      </c>
      <c r="F125" s="49">
        <v>382890079</v>
      </c>
      <c r="G125" s="49">
        <v>382890079</v>
      </c>
      <c r="H125" s="50">
        <f t="shared" si="48"/>
        <v>0</v>
      </c>
    </row>
    <row r="126" spans="1:11" ht="14.4">
      <c r="A126" s="71"/>
      <c r="B126" s="48" t="s">
        <v>125</v>
      </c>
      <c r="C126" s="49">
        <v>264686300</v>
      </c>
      <c r="D126" s="49">
        <f t="shared" si="47"/>
        <v>4503683</v>
      </c>
      <c r="E126" s="49">
        <v>269189983</v>
      </c>
      <c r="F126" s="49">
        <v>269189983</v>
      </c>
      <c r="G126" s="49">
        <v>269189983</v>
      </c>
      <c r="H126" s="50">
        <f t="shared" si="48"/>
        <v>0</v>
      </c>
    </row>
    <row r="127" spans="1:11" ht="27.6">
      <c r="A127" s="43"/>
      <c r="B127" s="40" t="s">
        <v>50</v>
      </c>
      <c r="C127" s="41">
        <v>0</v>
      </c>
      <c r="D127" s="41">
        <v>0</v>
      </c>
      <c r="E127" s="41">
        <v>0</v>
      </c>
      <c r="F127" s="41">
        <v>0</v>
      </c>
      <c r="G127" s="41">
        <v>0</v>
      </c>
      <c r="H127" s="42">
        <v>0</v>
      </c>
    </row>
    <row r="128" spans="1:11" ht="14.4">
      <c r="A128" s="43"/>
      <c r="B128" s="37" t="s">
        <v>126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9">
        <v>0</v>
      </c>
    </row>
    <row r="129" spans="1:9" ht="14.4" hidden="1">
      <c r="A129" s="43"/>
      <c r="B129" s="34" t="s">
        <v>127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6">
        <v>0</v>
      </c>
    </row>
    <row r="130" spans="1:9" ht="27.6" hidden="1">
      <c r="A130" s="43"/>
      <c r="B130" s="37" t="s">
        <v>128</v>
      </c>
      <c r="C130" s="38">
        <v>0</v>
      </c>
      <c r="D130" s="38">
        <v>0</v>
      </c>
      <c r="E130" s="38">
        <v>0</v>
      </c>
      <c r="F130" s="38">
        <v>0</v>
      </c>
      <c r="G130" s="38">
        <v>0</v>
      </c>
      <c r="H130" s="39">
        <v>0</v>
      </c>
    </row>
    <row r="131" spans="1:9" ht="27.6" hidden="1">
      <c r="A131" s="43"/>
      <c r="B131" s="37" t="s">
        <v>129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9">
        <v>0</v>
      </c>
    </row>
    <row r="132" spans="1:9" ht="27.6" hidden="1">
      <c r="A132" s="43"/>
      <c r="B132" s="37" t="s">
        <v>130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9">
        <v>0</v>
      </c>
    </row>
    <row r="133" spans="1:9" ht="16.5" customHeight="1">
      <c r="A133" s="71"/>
      <c r="B133" s="59" t="s">
        <v>131</v>
      </c>
      <c r="C133" s="60">
        <f t="shared" ref="C133:H133" si="49">C13+C111</f>
        <v>51473800044</v>
      </c>
      <c r="D133" s="60">
        <f t="shared" si="49"/>
        <v>1921487041.0700138</v>
      </c>
      <c r="E133" s="60">
        <f t="shared" si="49"/>
        <v>53395287085.070023</v>
      </c>
      <c r="F133" s="60">
        <f t="shared" si="49"/>
        <v>51379051305.170013</v>
      </c>
      <c r="G133" s="60">
        <f t="shared" si="49"/>
        <v>50401598590.909988</v>
      </c>
      <c r="H133" s="61">
        <f t="shared" si="49"/>
        <v>2016235779.9000025</v>
      </c>
    </row>
    <row r="134" spans="1:9" ht="14.4">
      <c r="A134" s="54"/>
      <c r="B134" s="62"/>
      <c r="C134" s="62"/>
      <c r="D134" s="62"/>
      <c r="E134" s="62"/>
      <c r="F134" s="62"/>
      <c r="G134" s="62"/>
      <c r="H134" s="62"/>
    </row>
    <row r="135" spans="1:9" ht="14.4">
      <c r="A135" s="54"/>
      <c r="B135" s="63"/>
      <c r="C135" s="64"/>
      <c r="D135" s="64"/>
      <c r="E135" s="64"/>
      <c r="F135" s="64"/>
      <c r="G135" s="64"/>
      <c r="H135" s="64"/>
    </row>
    <row r="136" spans="1:9" ht="14.4">
      <c r="A136" s="71"/>
      <c r="B136" s="65"/>
      <c r="C136" s="64"/>
      <c r="D136" s="64"/>
      <c r="E136" s="64"/>
      <c r="F136" s="64"/>
      <c r="G136" s="64"/>
      <c r="H136" s="64"/>
    </row>
    <row r="137" spans="1:9" ht="14.4">
      <c r="A137" s="71"/>
      <c r="B137" s="65"/>
      <c r="C137" s="64"/>
      <c r="D137" s="64"/>
      <c r="E137" s="64"/>
      <c r="F137" s="64"/>
      <c r="G137" s="64"/>
      <c r="H137" s="64"/>
    </row>
    <row r="138" spans="1:9" ht="14.4">
      <c r="A138" s="71"/>
      <c r="B138" s="80"/>
      <c r="C138" s="81"/>
      <c r="D138" s="81"/>
      <c r="E138" s="81"/>
      <c r="F138" s="81"/>
      <c r="G138" s="81"/>
      <c r="H138" s="81"/>
      <c r="I138" s="54"/>
    </row>
    <row r="139" spans="1:9" ht="25.2">
      <c r="A139" s="71"/>
      <c r="B139" s="82"/>
      <c r="C139" s="83"/>
      <c r="D139" s="84"/>
      <c r="E139" s="84"/>
      <c r="F139" s="84"/>
      <c r="G139" s="84"/>
      <c r="H139" s="84"/>
      <c r="I139" s="54"/>
    </row>
    <row r="140" spans="1:9" ht="25.2">
      <c r="A140" s="71"/>
      <c r="B140" s="66"/>
      <c r="C140" s="67"/>
      <c r="D140" s="67"/>
      <c r="E140" s="67"/>
      <c r="F140" s="67"/>
      <c r="G140" s="67"/>
      <c r="H140" s="67"/>
    </row>
    <row r="141" spans="1:9" ht="14.4">
      <c r="A141" s="71"/>
      <c r="B141" s="65"/>
      <c r="C141" s="67"/>
      <c r="D141" s="67"/>
      <c r="E141" s="67"/>
      <c r="F141" s="67"/>
      <c r="G141" s="67"/>
      <c r="H141" s="67"/>
    </row>
    <row r="142" spans="1:9" ht="14.4">
      <c r="A142" s="71"/>
      <c r="B142" s="68"/>
      <c r="C142" s="69"/>
      <c r="D142" s="69"/>
      <c r="E142" s="69"/>
      <c r="F142" s="69"/>
      <c r="G142" s="69"/>
      <c r="H142" s="69"/>
    </row>
    <row r="143" spans="1:9" ht="14.4">
      <c r="A143" s="71"/>
      <c r="B143" s="65"/>
      <c r="C143" s="64"/>
      <c r="D143" s="64"/>
      <c r="E143" s="64"/>
      <c r="F143" s="64"/>
      <c r="G143" s="64"/>
      <c r="H143" s="64"/>
    </row>
  </sheetData>
  <mergeCells count="9">
    <mergeCell ref="B134:H134"/>
    <mergeCell ref="B6:H6"/>
    <mergeCell ref="B7:H7"/>
    <mergeCell ref="B8:H8"/>
    <mergeCell ref="B9:H9"/>
    <mergeCell ref="B10:H10"/>
    <mergeCell ref="B11:B12"/>
    <mergeCell ref="C11:G11"/>
    <mergeCell ref="H11:H12"/>
  </mergeCells>
  <printOptions horizontalCentered="1"/>
  <pageMargins left="0" right="0" top="0.43307086614173229" bottom="0.47244094488188981" header="0.27559055118110237" footer="0.23622047244094491"/>
  <pageSetup scale="73" fitToHeight="0" orientation="portrait" r:id="rId1"/>
  <headerFooter>
    <oddFooter>&amp;C&amp;P /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ADMTVA (a)</vt:lpstr>
      <vt:lpstr>'ADMTVA (a)'!Área_de_impresión</vt:lpstr>
      <vt:lpstr>'ADMTVA (a)'!Títulos_a_imprimir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2026-01-12T22:14:21Z</cp:lastPrinted>
  <dcterms:created xsi:type="dcterms:W3CDTF">2026-01-12T22:12:37Z</dcterms:created>
  <dcterms:modified xsi:type="dcterms:W3CDTF">2026-01-12T22:14:29Z</dcterms:modified>
</cp:coreProperties>
</file>